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lients\Nebraska\Ne570_Stanton\1Design and Engineering\2023 CPF Application\Application CrownRd-RVW\OPC\"/>
    </mc:Choice>
  </mc:AlternateContent>
  <xr:revisionPtr revIDLastSave="0" documentId="13_ncr:1_{1BC5F39D-2DB1-41E9-964E-20AF35DF2128}" xr6:coauthVersionLast="47" xr6:coauthVersionMax="47" xr10:uidLastSave="{00000000-0000-0000-0000-000000000000}"/>
  <bookViews>
    <workbookView xWindow="9060" yWindow="165" windowWidth="14730" windowHeight="13485" tabRatio="931" xr2:uid="{00000000-000D-0000-FFFF-FFFF00000000}"/>
  </bookViews>
  <sheets>
    <sheet name="Summary" sheetId="27" r:id="rId1"/>
    <sheet name="OSP-CrownRdNorth Project" sheetId="65" r:id="rId2"/>
    <sheet name="Elec-CrownRdNorth Project" sheetId="43" r:id="rId3"/>
  </sheets>
  <definedNames>
    <definedName name="PRIN1">#REF!</definedName>
    <definedName name="PRIN2" localSheetId="2">'Elec-CrownRdNorth Project'!$A$1:$H$58</definedName>
    <definedName name="PRIN2">#REF!</definedName>
    <definedName name="PRIN27">#REF!</definedName>
    <definedName name="PRIN3">#REF!</definedName>
    <definedName name="PRIN4">#REF!</definedName>
    <definedName name="PRIN5">#REF!</definedName>
    <definedName name="PRIN6">#REF!</definedName>
    <definedName name="PRIN7">#REF!</definedName>
    <definedName name="PRIN8">#REF!</definedName>
    <definedName name="_xlnm.Print_Area" localSheetId="2">'Elec-CrownRdNorth Project'!$A$1:$H$74</definedName>
    <definedName name="_xlnm.Print_Area" localSheetId="0">Summary!$A$1:$O$56</definedName>
    <definedName name="_xlnm.Print_Area">#REF!</definedName>
  </definedNames>
  <calcPr calcId="181029"/>
</workbook>
</file>

<file path=xl/calcChain.xml><?xml version="1.0" encoding="utf-8"?>
<calcChain xmlns="http://schemas.openxmlformats.org/spreadsheetml/2006/main">
  <c r="B1" i="43" l="1"/>
  <c r="D44" i="43"/>
  <c r="H44" i="43" s="1"/>
  <c r="H43" i="43"/>
  <c r="D42" i="43"/>
  <c r="H40" i="43" s="1"/>
  <c r="H41" i="43"/>
  <c r="H39" i="43"/>
  <c r="H38" i="43"/>
  <c r="H37" i="43"/>
  <c r="H36" i="43"/>
  <c r="H34" i="43"/>
  <c r="H33" i="43"/>
  <c r="H32" i="43"/>
  <c r="H31" i="43"/>
  <c r="H30" i="43"/>
  <c r="H29" i="43"/>
  <c r="H28" i="43"/>
  <c r="H27" i="43"/>
  <c r="H26" i="43"/>
  <c r="H25" i="43"/>
  <c r="H21" i="43"/>
  <c r="H20" i="43"/>
  <c r="H19" i="43"/>
  <c r="H18" i="43"/>
  <c r="H17" i="43"/>
  <c r="H16" i="43"/>
  <c r="H14" i="43"/>
  <c r="H13" i="43"/>
  <c r="H12" i="43"/>
  <c r="D8" i="43"/>
  <c r="A54" i="43" s="1"/>
  <c r="H22" i="43" l="1"/>
  <c r="H49" i="43"/>
  <c r="H42" i="43"/>
  <c r="H45" i="43" s="1"/>
  <c r="H54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David Massman</author>
  </authors>
  <commentList>
    <comment ref="H29" authorId="0" shapeId="0" xr:uid="{8EA64D14-FD67-4164-BA65-5E16C6340584}">
      <text>
        <r>
          <rPr>
            <b/>
            <sz val="8"/>
            <color indexed="81"/>
            <rFont val="Tahoma"/>
            <family val="2"/>
          </rPr>
          <t>Mark Massman:
Enter Handhole Quantity HERE!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0" shapeId="0" xr:uid="{D7EA2249-9A1E-42B8-B419-C833C409A889}">
      <text>
        <r>
          <rPr>
            <b/>
            <sz val="8"/>
            <color indexed="81"/>
            <rFont val="Tahoma"/>
            <family val="2"/>
          </rPr>
          <t>Mark Massman:
Enter Handhole Quantity HERE!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7" authorId="0" shapeId="0" xr:uid="{230BA2B2-63BE-4997-A62A-93E5CF4E1E55}">
      <text>
        <r>
          <rPr>
            <b/>
            <sz val="8"/>
            <color indexed="81"/>
            <rFont val="Tahoma"/>
            <family val="2"/>
          </rPr>
          <t>Mark Massman:
Enter Handhole Quantity HERE!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<sst xmlns="http://schemas.openxmlformats.org/spreadsheetml/2006/main" count="633" uniqueCount="287">
  <si>
    <t>Proposed</t>
  </si>
  <si>
    <t>COE &amp; Electronics</t>
  </si>
  <si>
    <t>Equipment Description</t>
  </si>
  <si>
    <t xml:space="preserve"> </t>
  </si>
  <si>
    <t>Unit</t>
  </si>
  <si>
    <t>Qty</t>
  </si>
  <si>
    <t>ea</t>
  </si>
  <si>
    <t>@</t>
  </si>
  <si>
    <t>Price</t>
  </si>
  <si>
    <t>Extended</t>
  </si>
  <si>
    <t>Cost</t>
  </si>
  <si>
    <t>Fiber To The Home - Field Placement</t>
  </si>
  <si>
    <t>Batteries</t>
  </si>
  <si>
    <t>Power Upgrades/Replacements</t>
  </si>
  <si>
    <t>Inverters</t>
  </si>
  <si>
    <t>Remote Terminal Placement</t>
  </si>
  <si>
    <t>Fiber Optic Coupler - 1x32</t>
  </si>
  <si>
    <t>8-Line ONT</t>
  </si>
  <si>
    <t>4-Line + Dual T1 ONT</t>
  </si>
  <si>
    <t>FTTP PON Port</t>
  </si>
  <si>
    <t>Fiber Optic Coupler - 1x2</t>
  </si>
  <si>
    <t>Electronics Equipment - Subscriber Carrier Total</t>
  </si>
  <si>
    <t>Emergency Stand-Alone Generator</t>
  </si>
  <si>
    <t>Cutover</t>
  </si>
  <si>
    <t>Interexchange</t>
  </si>
  <si>
    <t>Local</t>
  </si>
  <si>
    <t>Total</t>
  </si>
  <si>
    <t>Local Only</t>
  </si>
  <si>
    <t>Cable Extended</t>
  </si>
  <si>
    <t>(Percent)</t>
  </si>
  <si>
    <t>Miles</t>
  </si>
  <si>
    <t>(Cable Percent)</t>
  </si>
  <si>
    <t>Costs</t>
  </si>
  <si>
    <t>OSP UNDERGROUND SUMMARY</t>
  </si>
  <si>
    <t>Conduit</t>
  </si>
  <si>
    <t>UD 1-1.25"</t>
  </si>
  <si>
    <t>mi</t>
  </si>
  <si>
    <t>UD 2-1.25"</t>
  </si>
  <si>
    <t>UD 2-2"</t>
  </si>
  <si>
    <t>UD 3-2"</t>
  </si>
  <si>
    <t>UD 1-4"</t>
  </si>
  <si>
    <t>UD(1)(3")MC</t>
  </si>
  <si>
    <t>xxxxxxxxxxxx</t>
  </si>
  <si>
    <t>xxxxxxxxxxxxxx</t>
  </si>
  <si>
    <t>Conduit:</t>
  </si>
  <si>
    <t>Fiber</t>
  </si>
  <si>
    <t>UO 12</t>
  </si>
  <si>
    <t>UO 24</t>
  </si>
  <si>
    <t>UO 36</t>
  </si>
  <si>
    <t>UO 48</t>
  </si>
  <si>
    <t>UO 60</t>
  </si>
  <si>
    <t>UO 72</t>
  </si>
  <si>
    <t>UO 84</t>
  </si>
  <si>
    <t>UO 96</t>
  </si>
  <si>
    <t>UO 108</t>
  </si>
  <si>
    <t>UO 120</t>
  </si>
  <si>
    <t>UO 132</t>
  </si>
  <si>
    <t>UO 144</t>
  </si>
  <si>
    <t>UO 156</t>
  </si>
  <si>
    <t>UO 168</t>
  </si>
  <si>
    <t>UO 180</t>
  </si>
  <si>
    <t>UO 288</t>
  </si>
  <si>
    <t>UO 432</t>
  </si>
  <si>
    <t>Interexchange Underground Fiber:</t>
  </si>
  <si>
    <t>Local Underground Fiber:</t>
  </si>
  <si>
    <t>OSP BURIED FIBER SUMMARY</t>
  </si>
  <si>
    <t>BFO 288 (DT)</t>
  </si>
  <si>
    <t>BFO 252 (DT)</t>
  </si>
  <si>
    <t>BFO 228 T</t>
  </si>
  <si>
    <t>BFO 228 (DT)</t>
  </si>
  <si>
    <t>BFO 204 D</t>
  </si>
  <si>
    <t>BFO 204 T</t>
  </si>
  <si>
    <t>BFO 204 (DT)</t>
  </si>
  <si>
    <t>BFO 180 (DT)</t>
  </si>
  <si>
    <t>BFO 168 (DT)</t>
  </si>
  <si>
    <t>BFO 162 T</t>
  </si>
  <si>
    <t>BFO 162 (DT)</t>
  </si>
  <si>
    <t>BFO 162</t>
  </si>
  <si>
    <t>BFO 162 (D)</t>
  </si>
  <si>
    <t>BFO 156 T</t>
  </si>
  <si>
    <t>BFO 156 (DT)</t>
  </si>
  <si>
    <t>BFO 156</t>
  </si>
  <si>
    <t>BFO 150 T</t>
  </si>
  <si>
    <t>BFO 144 T</t>
  </si>
  <si>
    <t>BFO 126 T</t>
  </si>
  <si>
    <t>BFO 132</t>
  </si>
  <si>
    <t>BFO 120 T</t>
  </si>
  <si>
    <t>BFO 120 (DT)</t>
  </si>
  <si>
    <t>BFO 120</t>
  </si>
  <si>
    <t>BFO 114 T</t>
  </si>
  <si>
    <t>BFO 108</t>
  </si>
  <si>
    <t>BFO 108 T</t>
  </si>
  <si>
    <t>BFO 108 (DT)</t>
  </si>
  <si>
    <t>BFO 102 T</t>
  </si>
  <si>
    <t>BFO 102</t>
  </si>
  <si>
    <t>BFO 102 D</t>
  </si>
  <si>
    <t>BFO 102 (DT)</t>
  </si>
  <si>
    <t>BFO 96 T</t>
  </si>
  <si>
    <t>BFO 84 T</t>
  </si>
  <si>
    <t>BFO 84</t>
  </si>
  <si>
    <t>BFO 84 (DT)</t>
  </si>
  <si>
    <t>BFO 84 D</t>
  </si>
  <si>
    <t>BFO 72 T</t>
  </si>
  <si>
    <t>BFO 72 (DT)</t>
  </si>
  <si>
    <t>BFO 66 (DT)</t>
  </si>
  <si>
    <t>BFO 66</t>
  </si>
  <si>
    <t>BFO 66 (D)</t>
  </si>
  <si>
    <t>BFO 60 T</t>
  </si>
  <si>
    <t>BFO 60 (DT)</t>
  </si>
  <si>
    <t>BFO 60 (D)</t>
  </si>
  <si>
    <t>BFO 54 (DT)</t>
  </si>
  <si>
    <t>BFO 54</t>
  </si>
  <si>
    <t>BFO 48 T</t>
  </si>
  <si>
    <t>BFO 48 (DT)</t>
  </si>
  <si>
    <t>BFO 48 (Outside Exchg)</t>
  </si>
  <si>
    <t>BFO 42 (D)</t>
  </si>
  <si>
    <t>BFO 36 T</t>
  </si>
  <si>
    <t>BFO 36 (DT)</t>
  </si>
  <si>
    <t>BFO 36 (D)</t>
  </si>
  <si>
    <t>BFO 30 T</t>
  </si>
  <si>
    <t>BFO 30</t>
  </si>
  <si>
    <t>BFO 24 T</t>
  </si>
  <si>
    <t>BFO 24 (DT)</t>
  </si>
  <si>
    <t>BFO 24 (D)</t>
  </si>
  <si>
    <t>BFO 18 T</t>
  </si>
  <si>
    <t>BFO 18</t>
  </si>
  <si>
    <t>BFO 18 (D)</t>
  </si>
  <si>
    <t>BFO 12 T</t>
  </si>
  <si>
    <t>BFO 12 (DT)</t>
  </si>
  <si>
    <t>Rock construction adder</t>
  </si>
  <si>
    <t>Feeder Splices</t>
  </si>
  <si>
    <t>CO/RT Fiber Termination</t>
  </si>
  <si>
    <t>xxxxxxxxxxx</t>
  </si>
  <si>
    <t>Interexchange Buried Fiber:</t>
  </si>
  <si>
    <t>Local Buried Fiber:</t>
  </si>
  <si>
    <t>OSP BURIED COPPER SUMMARY</t>
  </si>
  <si>
    <t>Buried Copper:</t>
  </si>
  <si>
    <t>OSP STATION INSTALLATION SUMMARY</t>
  </si>
  <si>
    <t>Town</t>
  </si>
  <si>
    <t>Rural</t>
  </si>
  <si>
    <t>SEBi:</t>
  </si>
  <si>
    <t>OSP Station Installation:</t>
  </si>
  <si>
    <t>Interexhcange</t>
  </si>
  <si>
    <t>Cable</t>
  </si>
  <si>
    <t>OUTSIDE PLANT UPGRADE</t>
  </si>
  <si>
    <t>Construction</t>
  </si>
  <si>
    <t>Route</t>
  </si>
  <si>
    <t>SUMMARY</t>
  </si>
  <si>
    <t>Project:</t>
  </si>
  <si>
    <t>Date:</t>
  </si>
  <si>
    <t>Opinion of Probable Construction Cost - FTTP</t>
  </si>
  <si>
    <t>CONSTRUCTION</t>
  </si>
  <si>
    <t>Outside Plant</t>
  </si>
  <si>
    <t>Electronics</t>
  </si>
  <si>
    <t>Engineering</t>
  </si>
  <si>
    <t>UD 3-1.25"</t>
  </si>
  <si>
    <t>CO 12</t>
  </si>
  <si>
    <t>CO 24</t>
  </si>
  <si>
    <t>CO 36</t>
  </si>
  <si>
    <t>CO 48</t>
  </si>
  <si>
    <t>CO 6</t>
  </si>
  <si>
    <t>CO 60</t>
  </si>
  <si>
    <t>CO 72</t>
  </si>
  <si>
    <t>CO 84</t>
  </si>
  <si>
    <t>CO 96</t>
  </si>
  <si>
    <t>CO 108</t>
  </si>
  <si>
    <t>CO 120</t>
  </si>
  <si>
    <t>CO 132</t>
  </si>
  <si>
    <t>CO 144</t>
  </si>
  <si>
    <t>CO 156</t>
  </si>
  <si>
    <t>CO 168</t>
  </si>
  <si>
    <t>CO 180</t>
  </si>
  <si>
    <t>CO 192</t>
  </si>
  <si>
    <t>CO 288</t>
  </si>
  <si>
    <t>CO 432</t>
  </si>
  <si>
    <t>(6M)</t>
  </si>
  <si>
    <t>216</t>
  </si>
  <si>
    <t>OSP Station Installation/cutover</t>
  </si>
  <si>
    <t>HH</t>
  </si>
  <si>
    <t>(2)MST</t>
  </si>
  <si>
    <t>(3)MST</t>
  </si>
  <si>
    <t>UD 1-1"</t>
  </si>
  <si>
    <t>SEB-UD DB:</t>
  </si>
  <si>
    <t>SEB-UD Bore:</t>
  </si>
  <si>
    <t>Pedestal</t>
  </si>
  <si>
    <t>UD 2-4"</t>
  </si>
  <si>
    <t>UD 1-2"</t>
  </si>
  <si>
    <t>UD 4-2"</t>
  </si>
  <si>
    <t>UD 5-2"</t>
  </si>
  <si>
    <t>UD(1)4",(V)UD(2)2"</t>
  </si>
  <si>
    <t>UD(2)4",(V)UD(2)2"</t>
  </si>
  <si>
    <t>UD(2)4",(V)UD(3)2"</t>
  </si>
  <si>
    <t>UD(1)4",(V)UD(3)2"</t>
  </si>
  <si>
    <t>UO 6 Long Drop</t>
  </si>
  <si>
    <t>PON Cabinet</t>
  </si>
  <si>
    <t>fuse panel</t>
  </si>
  <si>
    <t>Rectifiers w/modules</t>
  </si>
  <si>
    <t>New Equipment Rack</t>
  </si>
  <si>
    <t>Installation Services</t>
  </si>
  <si>
    <t>Router</t>
  </si>
  <si>
    <t>NOTES:</t>
  </si>
  <si>
    <t>Engineering costs were estimated as a percentage of construction and are meant to include typical services provided by RVW in projects of this type.  Actual costs would depend on services performed.</t>
  </si>
  <si>
    <t>BFO 96 (D)</t>
  </si>
  <si>
    <t>Small Standby Generator</t>
  </si>
  <si>
    <t>UOMST</t>
  </si>
  <si>
    <t>BFO 144 (D)</t>
  </si>
  <si>
    <t>BFO 192</t>
  </si>
  <si>
    <t>FCC Subs</t>
  </si>
  <si>
    <t>BFO 192(D)</t>
  </si>
  <si>
    <t>SEB:</t>
  </si>
  <si>
    <t>UO 192</t>
  </si>
  <si>
    <t>4-Line ONT</t>
  </si>
  <si>
    <t>.026</t>
  </si>
  <si>
    <t>rural</t>
  </si>
  <si>
    <t>town</t>
  </si>
  <si>
    <t>HBFO rural</t>
  </si>
  <si>
    <t>HBFO Town</t>
  </si>
  <si>
    <t>Route Mile</t>
  </si>
  <si>
    <t>BFO 288</t>
  </si>
  <si>
    <t>BFO 144</t>
  </si>
  <si>
    <t>BFO 96</t>
  </si>
  <si>
    <t>BFO 60</t>
  </si>
  <si>
    <t>BFO 48</t>
  </si>
  <si>
    <t>BFO 24</t>
  </si>
  <si>
    <t>BFO 12</t>
  </si>
  <si>
    <t>BFO 6 (LD)</t>
  </si>
  <si>
    <t>BFOi 6 Long Drop</t>
  </si>
  <si>
    <t>BFOi 12</t>
  </si>
  <si>
    <t>BFOi 24</t>
  </si>
  <si>
    <t>BFOi 36</t>
  </si>
  <si>
    <t>BFOi 48</t>
  </si>
  <si>
    <t>BFOi 60</t>
  </si>
  <si>
    <t>BFOi 72</t>
  </si>
  <si>
    <t>BFOi 84</t>
  </si>
  <si>
    <t>BFOi 96</t>
  </si>
  <si>
    <t>BFOi 108</t>
  </si>
  <si>
    <t>BFOi 120</t>
  </si>
  <si>
    <t>BFOi 132</t>
  </si>
  <si>
    <t>BFOi 144</t>
  </si>
  <si>
    <t>BFOi 156</t>
  </si>
  <si>
    <t>BFOi 168</t>
  </si>
  <si>
    <t>BFOi 180</t>
  </si>
  <si>
    <t>BFOi 192</t>
  </si>
  <si>
    <t>BFOi 288</t>
  </si>
  <si>
    <t>BFOi 432</t>
  </si>
  <si>
    <t>BFO(1.25")V Rural</t>
  </si>
  <si>
    <t>BFO 72</t>
  </si>
  <si>
    <t>Hut 8x10</t>
  </si>
  <si>
    <t>LD</t>
  </si>
  <si>
    <t xml:space="preserve">LongDrive </t>
  </si>
  <si>
    <t>-</t>
  </si>
  <si>
    <t>BFO 36</t>
  </si>
  <si>
    <t>Elec-Cabinet</t>
  </si>
  <si>
    <t>ONT Cutover</t>
  </si>
  <si>
    <t>2-Line ONT (2-POTS, 4 GE)</t>
  </si>
  <si>
    <t>Installation Services for OLT</t>
  </si>
  <si>
    <t>Version:</t>
  </si>
  <si>
    <t>version 2.0</t>
  </si>
  <si>
    <t>Total Grant amount requested:</t>
  </si>
  <si>
    <t>Total Project Funds</t>
  </si>
  <si>
    <t xml:space="preserve">BTI Transport </t>
  </si>
  <si>
    <t xml:space="preserve"> Equipment Total</t>
  </si>
  <si>
    <t>Fiber To The Home - E7 Calix Equipment</t>
  </si>
  <si>
    <t>Startup Calix E7 Chassis</t>
  </si>
  <si>
    <t>GPON card</t>
  </si>
  <si>
    <t>GPON OIM (GPON Laser)</t>
  </si>
  <si>
    <t>10GE Uplink SFPs</t>
  </si>
  <si>
    <t>FTTP 4Port PON OLT Card</t>
  </si>
  <si>
    <t>Fiber Optic Coupler - 1x4</t>
  </si>
  <si>
    <t>Fiber Optic Coupler - 1x8</t>
  </si>
  <si>
    <t>Fiber Optic Coupler - 1x16</t>
  </si>
  <si>
    <t>Calix Type II 16/24 AWG, 1000FT</t>
  </si>
  <si>
    <t>Above costs assumes all rural mainline and drop cables will be direct buried.</t>
  </si>
  <si>
    <t xml:space="preserve">Above Engineering costs did NOT include Engineering services to generate any Government/RUS applications to obtain grant or loan funds. </t>
  </si>
  <si>
    <t xml:space="preserve">Above costs assume use of GPON technology. </t>
  </si>
  <si>
    <t xml:space="preserve">KEEP in mind that these costs are to be used for budgetary reasons and are not intended to be actual costs. </t>
  </si>
  <si>
    <t>Staking of routes and subscribers would provide more accuracy in the budgets.</t>
  </si>
  <si>
    <t>Above costs also include cutover installation services.</t>
  </si>
  <si>
    <t>Above costs assumed HandHoles.  Using Pedestals will reduce overall costs.</t>
  </si>
  <si>
    <t>Above costs are meant to include shipping, taxes, and installation of all OSP material and all electronics.</t>
  </si>
  <si>
    <r>
      <t xml:space="preserve">Above costs considered placing a drop and NID installation for each subscriber. </t>
    </r>
    <r>
      <rPr>
        <b/>
        <sz val="11"/>
        <rFont val="Arial"/>
        <family val="2"/>
      </rPr>
      <t xml:space="preserve">  ALL Subscribers get Service.</t>
    </r>
  </si>
  <si>
    <t>Stanton Telecom Inc.
Matching Funds Commitment:</t>
  </si>
  <si>
    <t>Above costs assumed that Stanton will have on hand sufficient OLT GPON ports.  The Electronics cost above also includes the cost for ONTs and cutover.</t>
  </si>
  <si>
    <t>CrownRd North Project</t>
  </si>
  <si>
    <t>Stanton Telecom Inc._CrownRdNorth_Attachement H - 2023 NPSC CPF</t>
  </si>
  <si>
    <t>OSP-CrownRdNorth Project</t>
  </si>
  <si>
    <t>OSP-CrownRdNorth Project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</si>
</sst>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$-409]#,##0"/>
    <numFmt numFmtId="165" formatCode="_(&quot;$&quot;* #,##0.0_);_(&quot;$&quot;* \(#,##0.0\);_(&quot;$&quot;* &quot;-&quot;_);_(@_)"/>
    <numFmt numFmtId="166" formatCode="[$-409]mmmm\ d\,\ yyyy;@"/>
    <numFmt numFmtId="167" formatCode="0."/>
    <numFmt numFmtId="168" formatCode="mm/dd/yy"/>
    <numFmt numFmtId="169" formatCode="_(&quot;$&quot;* #,##0_);_(&quot;$&quot;* \(#,##0\);_(&quot;$&quot;* &quot;-&quot;??_);_(@_)"/>
  </numFmts>
  <fonts count="1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trike/>
      <sz val="12"/>
      <name val="Arial"/>
      <family val="2"/>
    </font>
    <font>
      <sz val="12"/>
      <color rgb="FF00FFFF"/>
      <name val="Arial"/>
      <family val="2"/>
    </font>
    <font>
      <b/>
      <sz val="12"/>
      <color rgb="FF00FFFF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1" fillId="0" borderId="0" xfId="0" applyFont="1"/>
    <xf numFmtId="42" fontId="0" fillId="0" borderId="0" xfId="0" applyNumberFormat="1"/>
    <xf numFmtId="1" fontId="0" fillId="0" borderId="2" xfId="0" applyNumberFormat="1" applyBorder="1"/>
    <xf numFmtId="1" fontId="0" fillId="0" borderId="0" xfId="0" applyNumberFormat="1"/>
    <xf numFmtId="1" fontId="1" fillId="0" borderId="0" xfId="0" applyNumberFormat="1" applyFont="1"/>
    <xf numFmtId="42" fontId="1" fillId="0" borderId="0" xfId="0" applyNumberFormat="1" applyFont="1" applyAlignment="1">
      <alignment horizontal="right"/>
    </xf>
    <xf numFmtId="42" fontId="1" fillId="0" borderId="0" xfId="0" applyNumberFormat="1" applyFont="1" applyAlignment="1">
      <alignment horizontal="left" indent="2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2" fontId="1" fillId="0" borderId="0" xfId="0" applyNumberFormat="1" applyFont="1" applyAlignment="1">
      <alignment horizontal="left" indent="3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49" fontId="0" fillId="0" borderId="0" xfId="0" applyNumberFormat="1"/>
    <xf numFmtId="2" fontId="0" fillId="0" borderId="0" xfId="0" applyNumberFormat="1"/>
    <xf numFmtId="42" fontId="0" fillId="0" borderId="0" xfId="0" applyNumberFormat="1" applyAlignment="1">
      <alignment horizontal="centerContinuous"/>
    </xf>
    <xf numFmtId="0" fontId="3" fillId="0" borderId="0" xfId="0" applyFont="1"/>
    <xf numFmtId="49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2" fontId="0" fillId="0" borderId="0" xfId="0" applyNumberFormat="1" applyAlignment="1">
      <alignment horizontal="centerContinuous"/>
    </xf>
    <xf numFmtId="2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4" fillId="0" borderId="0" xfId="1" applyAlignment="1">
      <alignment horizontal="centerContinuous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44" fontId="4" fillId="0" borderId="0" xfId="1" quotePrefix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49" fontId="0" fillId="0" borderId="3" xfId="0" applyNumberFormat="1" applyBorder="1"/>
    <xf numFmtId="2" fontId="0" fillId="0" borderId="3" xfId="0" applyNumberFormat="1" applyBorder="1" applyAlignment="1">
      <alignment horizontal="center"/>
    </xf>
    <xf numFmtId="4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1" fontId="0" fillId="0" borderId="0" xfId="0" applyNumberFormat="1"/>
    <xf numFmtId="49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0" fillId="2" borderId="0" xfId="0" applyFill="1"/>
    <xf numFmtId="1" fontId="0" fillId="0" borderId="3" xfId="0" applyNumberFormat="1" applyBorder="1"/>
    <xf numFmtId="42" fontId="0" fillId="0" borderId="3" xfId="0" applyNumberFormat="1" applyBorder="1"/>
    <xf numFmtId="0" fontId="0" fillId="0" borderId="3" xfId="0" applyBorder="1"/>
    <xf numFmtId="49" fontId="0" fillId="0" borderId="0" xfId="0" applyNumberFormat="1" applyAlignment="1">
      <alignment horizontal="right"/>
    </xf>
    <xf numFmtId="2" fontId="0" fillId="0" borderId="4" xfId="0" applyNumberFormat="1" applyBorder="1"/>
    <xf numFmtId="42" fontId="0" fillId="0" borderId="4" xfId="0" applyNumberFormat="1" applyBorder="1"/>
    <xf numFmtId="49" fontId="5" fillId="0" borderId="0" xfId="0" applyNumberFormat="1" applyFont="1"/>
    <xf numFmtId="2" fontId="0" fillId="0" borderId="3" xfId="0" applyNumberFormat="1" applyBorder="1"/>
    <xf numFmtId="0" fontId="0" fillId="0" borderId="4" xfId="0" applyBorder="1"/>
    <xf numFmtId="3" fontId="0" fillId="0" borderId="0" xfId="0" applyNumberForma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10" fillId="0" borderId="0" xfId="0" applyNumberFormat="1" applyFont="1" applyAlignment="1">
      <alignment horizontal="right"/>
    </xf>
    <xf numFmtId="49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42" fontId="3" fillId="0" borderId="0" xfId="0" applyNumberFormat="1" applyFont="1"/>
    <xf numFmtId="49" fontId="3" fillId="0" borderId="0" xfId="0" applyNumberFormat="1" applyFont="1" applyAlignment="1">
      <alignment horizontal="right"/>
    </xf>
    <xf numFmtId="39" fontId="3" fillId="0" borderId="0" xfId="0" applyNumberFormat="1" applyFont="1"/>
    <xf numFmtId="42" fontId="3" fillId="0" borderId="5" xfId="0" applyNumberFormat="1" applyFont="1" applyBorder="1"/>
    <xf numFmtId="0" fontId="3" fillId="0" borderId="0" xfId="0" applyFont="1" applyAlignment="1">
      <alignment horizontal="right"/>
    </xf>
    <xf numFmtId="42" fontId="2" fillId="0" borderId="0" xfId="0" applyNumberFormat="1" applyFont="1" applyAlignment="1">
      <alignment horizontal="centerContinuous"/>
    </xf>
    <xf numFmtId="0" fontId="4" fillId="0" borderId="0" xfId="0" applyFont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1" fontId="2" fillId="0" borderId="0" xfId="0" applyNumberFormat="1" applyFont="1"/>
    <xf numFmtId="0" fontId="8" fillId="0" borderId="0" xfId="0" applyFont="1"/>
    <xf numFmtId="0" fontId="8" fillId="0" borderId="9" xfId="0" applyFont="1" applyBorder="1"/>
    <xf numFmtId="42" fontId="8" fillId="0" borderId="11" xfId="0" applyNumberFormat="1" applyFont="1" applyBorder="1"/>
    <xf numFmtId="0" fontId="9" fillId="0" borderId="12" xfId="0" applyFont="1" applyBorder="1"/>
    <xf numFmtId="0" fontId="9" fillId="0" borderId="6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9" xfId="0" applyBorder="1"/>
    <xf numFmtId="42" fontId="1" fillId="0" borderId="0" xfId="0" applyNumberFormat="1" applyFont="1"/>
    <xf numFmtId="49" fontId="8" fillId="0" borderId="0" xfId="0" applyNumberFormat="1" applyFont="1"/>
    <xf numFmtId="49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42" fontId="9" fillId="0" borderId="0" xfId="0" applyNumberFormat="1" applyFont="1"/>
    <xf numFmtId="4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2" fontId="9" fillId="0" borderId="5" xfId="0" applyNumberFormat="1" applyFont="1" applyBorder="1" applyAlignment="1">
      <alignment horizontal="right"/>
    </xf>
    <xf numFmtId="42" fontId="9" fillId="0" borderId="5" xfId="0" applyNumberFormat="1" applyFont="1" applyBorder="1" applyAlignment="1">
      <alignment horizontal="right"/>
    </xf>
    <xf numFmtId="42" fontId="9" fillId="0" borderId="5" xfId="0" applyNumberFormat="1" applyFont="1" applyBorder="1" applyAlignment="1">
      <alignment horizontal="center"/>
    </xf>
    <xf numFmtId="39" fontId="9" fillId="0" borderId="0" xfId="0" applyNumberFormat="1" applyFont="1"/>
    <xf numFmtId="49" fontId="1" fillId="0" borderId="0" xfId="0" applyNumberFormat="1" applyFont="1"/>
    <xf numFmtId="0" fontId="0" fillId="3" borderId="0" xfId="0" applyFill="1"/>
    <xf numFmtId="49" fontId="0" fillId="0" borderId="0" xfId="0" applyNumberFormat="1" applyAlignment="1">
      <alignment horizontal="left" indent="4"/>
    </xf>
    <xf numFmtId="49" fontId="1" fillId="0" borderId="0" xfId="0" applyNumberFormat="1" applyFont="1" applyAlignment="1">
      <alignment horizontal="left"/>
    </xf>
    <xf numFmtId="42" fontId="11" fillId="0" borderId="0" xfId="0" applyNumberFormat="1" applyFont="1"/>
    <xf numFmtId="0" fontId="9" fillId="0" borderId="0" xfId="0" applyFont="1" applyAlignment="1">
      <alignment horizontal="right"/>
    </xf>
    <xf numFmtId="42" fontId="8" fillId="0" borderId="0" xfId="0" applyNumberFormat="1" applyFont="1"/>
    <xf numFmtId="42" fontId="9" fillId="0" borderId="13" xfId="0" applyNumberFormat="1" applyFont="1" applyBorder="1"/>
    <xf numFmtId="0" fontId="9" fillId="0" borderId="10" xfId="0" applyFont="1" applyBorder="1" applyAlignment="1">
      <alignment horizontal="right"/>
    </xf>
    <xf numFmtId="0" fontId="4" fillId="0" borderId="0" xfId="2" applyFont="1"/>
    <xf numFmtId="0" fontId="2" fillId="0" borderId="0" xfId="0" applyFont="1"/>
    <xf numFmtId="1" fontId="2" fillId="0" borderId="0" xfId="0" applyNumberFormat="1" applyFont="1" applyAlignment="1">
      <alignment horizontal="left"/>
    </xf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42" fontId="2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/>
    <xf numFmtId="16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42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indent="1"/>
    </xf>
    <xf numFmtId="0" fontId="0" fillId="0" borderId="0" xfId="0" quotePrefix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10" xfId="0" applyFont="1" applyBorder="1" applyAlignment="1">
      <alignment horizontal="right" vertical="center"/>
    </xf>
    <xf numFmtId="42" fontId="8" fillId="0" borderId="13" xfId="0" applyNumberFormat="1" applyFont="1" applyBorder="1"/>
    <xf numFmtId="0" fontId="8" fillId="0" borderId="14" xfId="0" applyFont="1" applyBorder="1"/>
    <xf numFmtId="42" fontId="8" fillId="0" borderId="14" xfId="0" applyNumberFormat="1" applyFont="1" applyBorder="1"/>
    <xf numFmtId="42" fontId="8" fillId="0" borderId="15" xfId="0" applyNumberFormat="1" applyFont="1" applyBorder="1"/>
    <xf numFmtId="0" fontId="9" fillId="0" borderId="20" xfId="0" applyFont="1" applyBorder="1"/>
    <xf numFmtId="42" fontId="9" fillId="0" borderId="3" xfId="0" applyNumberFormat="1" applyFont="1" applyBorder="1"/>
    <xf numFmtId="0" fontId="0" fillId="0" borderId="2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42" fontId="4" fillId="0" borderId="0" xfId="0" applyNumberFormat="1" applyFont="1" applyAlignment="1">
      <alignment horizontal="center" vertical="center" wrapText="1"/>
    </xf>
    <xf numFmtId="0" fontId="0" fillId="0" borderId="0" xfId="0" quotePrefix="1" applyAlignment="1">
      <alignment horizontal="center"/>
    </xf>
    <xf numFmtId="42" fontId="8" fillId="0" borderId="11" xfId="0" applyNumberFormat="1" applyFont="1" applyBorder="1" applyAlignment="1">
      <alignment horizontal="center"/>
    </xf>
    <xf numFmtId="42" fontId="8" fillId="0" borderId="13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1" fontId="14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center"/>
    </xf>
    <xf numFmtId="49" fontId="13" fillId="0" borderId="0" xfId="0" applyNumberFormat="1" applyFont="1"/>
    <xf numFmtId="0" fontId="8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/>
    <xf numFmtId="42" fontId="15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2" applyFont="1"/>
    <xf numFmtId="164" fontId="3" fillId="0" borderId="0" xfId="2" applyNumberFormat="1" applyFont="1"/>
    <xf numFmtId="0" fontId="17" fillId="0" borderId="0" xfId="0" applyFont="1"/>
    <xf numFmtId="0" fontId="16" fillId="0" borderId="0" xfId="0" applyFont="1"/>
    <xf numFmtId="49" fontId="1" fillId="0" borderId="0" xfId="0" applyNumberFormat="1" applyFont="1" applyAlignment="1">
      <alignment horizontal="center"/>
    </xf>
    <xf numFmtId="39" fontId="0" fillId="0" borderId="0" xfId="0" applyNumberFormat="1"/>
    <xf numFmtId="42" fontId="9" fillId="0" borderId="14" xfId="0" applyNumberFormat="1" applyFont="1" applyBorder="1"/>
    <xf numFmtId="0" fontId="2" fillId="0" borderId="0" xfId="0" applyFont="1" applyAlignment="1">
      <alignment horizontal="center"/>
    </xf>
    <xf numFmtId="169" fontId="1" fillId="0" borderId="0" xfId="0" applyNumberFormat="1" applyFont="1"/>
    <xf numFmtId="0" fontId="8" fillId="0" borderId="19" xfId="0" applyFont="1" applyBorder="1"/>
    <xf numFmtId="0" fontId="8" fillId="0" borderId="10" xfId="0" applyFont="1" applyBorder="1" applyAlignment="1">
      <alignment horizontal="right" vertical="center" wrapText="1"/>
    </xf>
    <xf numFmtId="42" fontId="8" fillId="0" borderId="24" xfId="0" applyNumberFormat="1" applyFont="1" applyBorder="1" applyAlignment="1">
      <alignment horizontal="center"/>
    </xf>
    <xf numFmtId="42" fontId="8" fillId="0" borderId="27" xfId="0" applyNumberFormat="1" applyFont="1" applyBorder="1" applyAlignment="1">
      <alignment horizontal="center"/>
    </xf>
    <xf numFmtId="42" fontId="8" fillId="0" borderId="25" xfId="0" applyNumberFormat="1" applyFont="1" applyBorder="1" applyAlignment="1">
      <alignment horizontal="center"/>
    </xf>
    <xf numFmtId="42" fontId="8" fillId="0" borderId="26" xfId="0" applyNumberFormat="1" applyFont="1" applyBorder="1" applyAlignment="1">
      <alignment horizontal="center"/>
    </xf>
    <xf numFmtId="42" fontId="8" fillId="0" borderId="21" xfId="0" applyNumberFormat="1" applyFont="1" applyBorder="1" applyAlignment="1">
      <alignment horizontal="center"/>
    </xf>
    <xf numFmtId="42" fontId="8" fillId="0" borderId="23" xfId="0" applyNumberFormat="1" applyFont="1" applyBorder="1" applyAlignment="1">
      <alignment horizontal="center"/>
    </xf>
    <xf numFmtId="42" fontId="8" fillId="0" borderId="22" xfId="0" applyNumberFormat="1" applyFont="1" applyBorder="1" applyAlignment="1">
      <alignment horizontal="center"/>
    </xf>
    <xf numFmtId="42" fontId="8" fillId="0" borderId="28" xfId="0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10" fillId="0" borderId="0" xfId="0" quotePrefix="1" applyNumberFormat="1" applyFont="1" applyAlignment="1">
      <alignment horizontal="center"/>
    </xf>
    <xf numFmtId="166" fontId="8" fillId="0" borderId="0" xfId="0" quotePrefix="1" applyNumberFormat="1" applyFont="1" applyAlignment="1">
      <alignment horizontal="left"/>
    </xf>
    <xf numFmtId="49" fontId="1" fillId="0" borderId="0" xfId="0" applyNumberFormat="1" applyFont="1" applyAlignment="1">
      <alignment vertical="center"/>
    </xf>
    <xf numFmtId="9" fontId="1" fillId="0" borderId="0" xfId="0" applyNumberFormat="1" applyFont="1"/>
    <xf numFmtId="1" fontId="3" fillId="0" borderId="0" xfId="0" applyNumberFormat="1" applyFont="1"/>
    <xf numFmtId="42" fontId="2" fillId="0" borderId="2" xfId="0" applyNumberFormat="1" applyFont="1" applyBorder="1"/>
    <xf numFmtId="42" fontId="2" fillId="0" borderId="0" xfId="0" applyNumberFormat="1" applyFont="1" applyAlignment="1">
      <alignment horizontal="right"/>
    </xf>
    <xf numFmtId="42" fontId="2" fillId="0" borderId="29" xfId="0" applyNumberFormat="1" applyFont="1" applyBorder="1"/>
    <xf numFmtId="9" fontId="8" fillId="0" borderId="11" xfId="0" applyNumberFormat="1" applyFont="1" applyBorder="1" applyAlignment="1">
      <alignment horizontal="right" vertical="center"/>
    </xf>
    <xf numFmtId="42" fontId="8" fillId="0" borderId="15" xfId="0" applyNumberFormat="1" applyFont="1" applyBorder="1" applyAlignment="1">
      <alignment vertical="center"/>
    </xf>
    <xf numFmtId="42" fontId="8" fillId="0" borderId="31" xfId="0" applyNumberFormat="1" applyFont="1" applyBorder="1" applyAlignment="1">
      <alignment horizontal="center"/>
    </xf>
    <xf numFmtId="42" fontId="8" fillId="0" borderId="14" xfId="0" applyNumberFormat="1" applyFont="1" applyBorder="1" applyAlignment="1">
      <alignment horizontal="center"/>
    </xf>
    <xf numFmtId="42" fontId="8" fillId="0" borderId="32" xfId="0" applyNumberFormat="1" applyFont="1" applyBorder="1"/>
    <xf numFmtId="42" fontId="8" fillId="0" borderId="33" xfId="0" applyNumberFormat="1" applyFont="1" applyBorder="1"/>
    <xf numFmtId="42" fontId="8" fillId="0" borderId="34" xfId="0" applyNumberFormat="1" applyFont="1" applyBorder="1"/>
    <xf numFmtId="0" fontId="2" fillId="0" borderId="1" xfId="0" applyFont="1" applyBorder="1" applyAlignment="1">
      <alignment horizontal="center"/>
    </xf>
    <xf numFmtId="42" fontId="1" fillId="0" borderId="0" xfId="0" applyNumberFormat="1" applyFont="1" applyAlignment="1">
      <alignment horizontal="left" vertical="center"/>
    </xf>
    <xf numFmtId="42" fontId="1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2" fontId="1" fillId="0" borderId="0" xfId="0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4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42" fontId="1" fillId="0" borderId="0" xfId="0" applyNumberFormat="1" applyFont="1" applyAlignment="1">
      <alignment horizontal="left" vertical="center" indent="1"/>
    </xf>
    <xf numFmtId="42" fontId="1" fillId="0" borderId="0" xfId="0" applyNumberFormat="1" applyFont="1" applyAlignment="1">
      <alignment horizontal="center" vertical="center"/>
    </xf>
    <xf numFmtId="9" fontId="4" fillId="0" borderId="0" xfId="2" applyNumberFormat="1" applyFont="1"/>
    <xf numFmtId="0" fontId="0" fillId="0" borderId="0" xfId="0" applyAlignment="1">
      <alignment horizontal="left" indent="2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166" fontId="8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 vertical="top" wrapText="1"/>
    </xf>
    <xf numFmtId="42" fontId="17" fillId="0" borderId="30" xfId="0" applyNumberFormat="1" applyFont="1" applyBorder="1" applyAlignment="1">
      <alignment horizontal="right" vertical="center"/>
    </xf>
    <xf numFmtId="42" fontId="17" fillId="0" borderId="6" xfId="0" applyNumberFormat="1" applyFont="1" applyBorder="1" applyAlignment="1">
      <alignment horizontal="right" vertical="center"/>
    </xf>
    <xf numFmtId="42" fontId="17" fillId="0" borderId="7" xfId="0" applyNumberFormat="1" applyFont="1" applyBorder="1" applyAlignment="1">
      <alignment horizontal="right" vertical="center"/>
    </xf>
    <xf numFmtId="42" fontId="8" fillId="0" borderId="30" xfId="0" applyNumberFormat="1" applyFont="1" applyBorder="1" applyAlignment="1">
      <alignment horizontal="right" vertical="center" wrapText="1"/>
    </xf>
    <xf numFmtId="42" fontId="8" fillId="0" borderId="6" xfId="0" applyNumberFormat="1" applyFont="1" applyBorder="1" applyAlignment="1">
      <alignment horizontal="right" vertical="center" wrapText="1"/>
    </xf>
    <xf numFmtId="42" fontId="8" fillId="0" borderId="7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42" fontId="9" fillId="0" borderId="15" xfId="0" applyNumberFormat="1" applyFont="1" applyBorder="1" applyAlignment="1">
      <alignment horizontal="right"/>
    </xf>
    <xf numFmtId="42" fontId="9" fillId="0" borderId="3" xfId="0" applyNumberFormat="1" applyFont="1" applyBorder="1" applyAlignment="1">
      <alignment horizontal="right"/>
    </xf>
    <xf numFmtId="42" fontId="9" fillId="0" borderId="13" xfId="0" applyNumberFormat="1" applyFont="1" applyBorder="1" applyAlignment="1">
      <alignment horizontal="right"/>
    </xf>
    <xf numFmtId="49" fontId="0" fillId="0" borderId="0" xfId="0" applyNumberFormat="1" applyAlignment="1">
      <alignment horizontal="left"/>
    </xf>
    <xf numFmtId="0" fontId="3" fillId="0" borderId="0" xfId="2" applyFont="1" applyAlignment="1">
      <alignment horizontal="center"/>
    </xf>
    <xf numFmtId="1" fontId="3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_Exhibit F - COE - NE569 Gothenburg Business District" xfId="2" xr:uid="{B8E45F44-70BC-4BDC-84C5-C46E10F4F283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97"/>
  <sheetViews>
    <sheetView tabSelected="1" zoomScale="85" zoomScaleNormal="85" workbookViewId="0">
      <selection activeCell="B19" sqref="B19"/>
    </sheetView>
  </sheetViews>
  <sheetFormatPr defaultRowHeight="15" x14ac:dyDescent="0.2"/>
  <cols>
    <col min="1" max="1" width="6.44140625" customWidth="1"/>
    <col min="2" max="2" width="20.88671875" customWidth="1"/>
    <col min="3" max="3" width="1.6640625" customWidth="1"/>
    <col min="4" max="4" width="11.44140625" customWidth="1"/>
    <col min="5" max="5" width="1.88671875" customWidth="1"/>
    <col min="6" max="6" width="12.44140625" customWidth="1"/>
    <col min="7" max="7" width="1.88671875" hidden="1" customWidth="1"/>
    <col min="8" max="8" width="12.88671875" hidden="1" customWidth="1"/>
    <col min="9" max="9" width="1.77734375" customWidth="1"/>
    <col min="10" max="10" width="11.109375" customWidth="1"/>
    <col min="11" max="11" width="7.21875" customWidth="1"/>
    <col min="12" max="12" width="12.44140625" customWidth="1"/>
    <col min="13" max="13" width="1.44140625" customWidth="1"/>
    <col min="14" max="14" width="9" customWidth="1"/>
    <col min="15" max="15" width="10.44140625" hidden="1" customWidth="1"/>
    <col min="16" max="34" width="0" hidden="1" customWidth="1"/>
  </cols>
  <sheetData>
    <row r="1" spans="1:34" x14ac:dyDescent="0.2">
      <c r="B1" s="111" t="s">
        <v>148</v>
      </c>
      <c r="C1" s="72"/>
      <c r="D1" s="72" t="s">
        <v>284</v>
      </c>
      <c r="E1" s="72"/>
      <c r="F1" s="72"/>
      <c r="G1" s="72"/>
      <c r="H1" s="72"/>
    </row>
    <row r="2" spans="1:34" x14ac:dyDescent="0.2">
      <c r="B2" s="111" t="s">
        <v>149</v>
      </c>
      <c r="C2" s="72"/>
      <c r="D2" s="201">
        <v>44979</v>
      </c>
      <c r="E2" s="201"/>
      <c r="F2" s="201"/>
      <c r="G2" s="72"/>
      <c r="H2" s="72"/>
    </row>
    <row r="3" spans="1:34" x14ac:dyDescent="0.2">
      <c r="B3" s="111" t="s">
        <v>256</v>
      </c>
      <c r="C3" s="72"/>
      <c r="D3" s="172" t="s">
        <v>257</v>
      </c>
      <c r="E3" s="172"/>
      <c r="F3" s="172"/>
      <c r="G3" s="72"/>
      <c r="H3" s="72"/>
    </row>
    <row r="4" spans="1:34" x14ac:dyDescent="0.2">
      <c r="B4" s="72"/>
      <c r="C4" s="72"/>
      <c r="D4" s="72"/>
      <c r="E4" s="72"/>
      <c r="F4" s="72"/>
      <c r="G4" s="72"/>
      <c r="H4" s="72"/>
    </row>
    <row r="5" spans="1:34" ht="15.75" x14ac:dyDescent="0.25">
      <c r="B5" s="72"/>
      <c r="C5" s="72"/>
      <c r="D5" s="75" t="s">
        <v>150</v>
      </c>
      <c r="E5" s="76"/>
      <c r="F5" s="76"/>
      <c r="G5" s="76"/>
      <c r="H5" s="76"/>
      <c r="I5" s="66"/>
      <c r="J5" s="66"/>
      <c r="K5" s="66"/>
      <c r="L5" s="67"/>
    </row>
    <row r="6" spans="1:34" ht="15.75" thickBot="1" x14ac:dyDescent="0.25"/>
    <row r="7" spans="1:34" x14ac:dyDescent="0.2">
      <c r="C7" s="68"/>
      <c r="M7" s="68"/>
    </row>
    <row r="8" spans="1:34" ht="16.5" thickBot="1" x14ac:dyDescent="0.3">
      <c r="C8" s="69"/>
      <c r="D8" t="s">
        <v>151</v>
      </c>
      <c r="M8" s="69"/>
      <c r="O8" s="135"/>
    </row>
    <row r="9" spans="1:34" ht="16.5" thickBot="1" x14ac:dyDescent="0.3">
      <c r="B9" s="146"/>
      <c r="C9" s="73"/>
      <c r="D9" s="77" t="s">
        <v>152</v>
      </c>
      <c r="E9" s="78"/>
      <c r="F9" s="78" t="s">
        <v>153</v>
      </c>
      <c r="G9" s="78"/>
      <c r="H9" s="78" t="s">
        <v>23</v>
      </c>
      <c r="I9" s="78"/>
      <c r="J9" s="78" t="s">
        <v>154</v>
      </c>
      <c r="K9" s="78"/>
      <c r="L9" s="79" t="s">
        <v>26</v>
      </c>
      <c r="M9" s="69"/>
      <c r="O9" s="135"/>
      <c r="Q9" t="s">
        <v>207</v>
      </c>
      <c r="AH9" s="1" t="s">
        <v>217</v>
      </c>
    </row>
    <row r="10" spans="1:34" x14ac:dyDescent="0.2">
      <c r="A10" s="142"/>
      <c r="B10" s="126" t="s">
        <v>283</v>
      </c>
      <c r="C10" s="73"/>
      <c r="D10" s="127">
        <v>65200</v>
      </c>
      <c r="E10" s="128"/>
      <c r="F10" s="129">
        <v>8950</v>
      </c>
      <c r="G10" s="128"/>
      <c r="H10" s="101"/>
      <c r="I10" s="128"/>
      <c r="J10" s="129">
        <v>13487.5</v>
      </c>
      <c r="K10" s="128"/>
      <c r="L10" s="130">
        <v>87637.5</v>
      </c>
      <c r="M10" s="69"/>
      <c r="O10" s="2"/>
      <c r="Q10">
        <v>57</v>
      </c>
      <c r="AH10" s="156">
        <v>0.78</v>
      </c>
    </row>
    <row r="11" spans="1:34" hidden="1" x14ac:dyDescent="0.2">
      <c r="A11" s="142"/>
      <c r="B11" s="126" t="e">
        <v>#REF!</v>
      </c>
      <c r="C11" s="73"/>
      <c r="D11" s="127" t="e">
        <v>#REF!</v>
      </c>
      <c r="E11" s="128"/>
      <c r="F11" s="129">
        <v>0</v>
      </c>
      <c r="G11" s="128"/>
      <c r="H11" s="101"/>
      <c r="I11" s="128"/>
      <c r="J11" s="129" t="e">
        <v>#REF!</v>
      </c>
      <c r="K11" s="128"/>
      <c r="L11" s="130" t="e">
        <v>#REF!</v>
      </c>
      <c r="M11" s="69"/>
      <c r="O11" s="2"/>
      <c r="Q11">
        <v>52</v>
      </c>
    </row>
    <row r="12" spans="1:34" x14ac:dyDescent="0.2">
      <c r="A12" s="142"/>
      <c r="B12" s="126"/>
      <c r="C12" s="73"/>
      <c r="D12" s="127"/>
      <c r="E12" s="74"/>
      <c r="F12" s="129"/>
      <c r="G12" s="74"/>
      <c r="H12" s="74"/>
      <c r="I12" s="74"/>
      <c r="J12" s="129"/>
      <c r="K12" s="74"/>
      <c r="L12" s="130"/>
      <c r="M12" s="69"/>
      <c r="O12" s="2"/>
    </row>
    <row r="13" spans="1:34" x14ac:dyDescent="0.2">
      <c r="A13" s="142"/>
      <c r="B13" s="126"/>
      <c r="C13" s="73"/>
      <c r="D13" s="139"/>
      <c r="E13" s="138"/>
      <c r="F13" s="129"/>
      <c r="G13" s="138"/>
      <c r="H13" s="138"/>
      <c r="I13" s="138"/>
      <c r="J13" s="129"/>
      <c r="K13" s="138"/>
      <c r="L13" s="130"/>
      <c r="M13" s="69"/>
      <c r="O13" s="2"/>
    </row>
    <row r="14" spans="1:34" x14ac:dyDescent="0.2">
      <c r="A14" s="70"/>
      <c r="B14" s="126"/>
      <c r="C14" s="73"/>
      <c r="D14" s="203" t="s">
        <v>258</v>
      </c>
      <c r="E14" s="204"/>
      <c r="F14" s="204"/>
      <c r="G14" s="204"/>
      <c r="H14" s="204"/>
      <c r="I14" s="204"/>
      <c r="J14" s="205"/>
      <c r="K14" s="179">
        <v>0.9</v>
      </c>
      <c r="L14" s="180">
        <v>78873.75</v>
      </c>
      <c r="M14" s="69"/>
      <c r="O14" s="2"/>
    </row>
    <row r="15" spans="1:34" ht="38.25" customHeight="1" x14ac:dyDescent="0.2">
      <c r="A15" s="70"/>
      <c r="B15" s="126"/>
      <c r="C15" s="73"/>
      <c r="D15" s="206" t="s">
        <v>281</v>
      </c>
      <c r="E15" s="207"/>
      <c r="F15" s="207"/>
      <c r="G15" s="207"/>
      <c r="H15" s="207"/>
      <c r="I15" s="207"/>
      <c r="J15" s="208"/>
      <c r="K15" s="179">
        <v>0.1</v>
      </c>
      <c r="L15" s="180">
        <v>8763.75</v>
      </c>
      <c r="M15" s="69"/>
      <c r="O15" s="2"/>
    </row>
    <row r="16" spans="1:34" x14ac:dyDescent="0.2">
      <c r="A16" s="70"/>
      <c r="B16" s="126"/>
      <c r="C16" s="73"/>
      <c r="D16" s="127"/>
      <c r="E16" s="74"/>
      <c r="F16" s="74"/>
      <c r="G16" s="74"/>
      <c r="H16" s="74"/>
      <c r="I16" s="74"/>
      <c r="J16" s="129"/>
      <c r="K16" s="74"/>
      <c r="L16" s="130"/>
      <c r="M16" s="69"/>
      <c r="O16" s="2"/>
    </row>
    <row r="17" spans="1:34" hidden="1" x14ac:dyDescent="0.2">
      <c r="A17" s="70"/>
      <c r="B17" s="126"/>
      <c r="C17" s="73"/>
      <c r="D17" s="127"/>
      <c r="E17" s="74"/>
      <c r="F17" s="74"/>
      <c r="G17" s="74"/>
      <c r="H17" s="74"/>
      <c r="I17" s="74"/>
      <c r="J17" s="129"/>
      <c r="K17" s="74"/>
      <c r="L17" s="130"/>
      <c r="M17" s="69"/>
      <c r="O17" s="2"/>
    </row>
    <row r="18" spans="1:34" hidden="1" x14ac:dyDescent="0.2">
      <c r="A18" s="70"/>
      <c r="B18" s="126"/>
      <c r="C18" s="73"/>
      <c r="D18" s="127"/>
      <c r="E18" s="74"/>
      <c r="F18" s="74"/>
      <c r="G18" s="74"/>
      <c r="H18" s="74"/>
      <c r="I18" s="74"/>
      <c r="J18" s="129"/>
      <c r="K18" s="74"/>
      <c r="L18" s="130"/>
      <c r="M18" s="69"/>
      <c r="O18" s="2"/>
    </row>
    <row r="19" spans="1:34" ht="15.75" thickBot="1" x14ac:dyDescent="0.25">
      <c r="A19" s="70"/>
      <c r="B19" s="126"/>
      <c r="C19" s="73"/>
      <c r="D19" s="183"/>
      <c r="E19" s="184"/>
      <c r="F19" s="184"/>
      <c r="G19" s="184"/>
      <c r="H19" s="184"/>
      <c r="I19" s="184"/>
      <c r="J19" s="184"/>
      <c r="K19" s="184"/>
      <c r="L19" s="185"/>
      <c r="M19" s="69"/>
      <c r="O19" s="2"/>
    </row>
    <row r="20" spans="1:34" ht="16.5" thickBot="1" x14ac:dyDescent="0.3">
      <c r="A20" s="140"/>
      <c r="B20" s="126"/>
      <c r="C20" s="160"/>
      <c r="D20" s="181"/>
      <c r="E20" s="182"/>
      <c r="F20" s="211" t="s">
        <v>259</v>
      </c>
      <c r="G20" s="212"/>
      <c r="H20" s="212"/>
      <c r="I20" s="212"/>
      <c r="J20" s="213"/>
      <c r="K20" s="157"/>
      <c r="L20" s="132">
        <v>87637.5</v>
      </c>
      <c r="M20" s="80"/>
      <c r="O20" s="2">
        <v>492977.6</v>
      </c>
      <c r="AH20" s="156" t="e">
        <v>#REF!</v>
      </c>
    </row>
    <row r="21" spans="1:34" ht="15.75" hidden="1" thickBot="1" x14ac:dyDescent="0.25">
      <c r="A21" s="140"/>
      <c r="B21" s="161"/>
      <c r="C21" s="160"/>
      <c r="D21" s="162"/>
      <c r="E21" s="163"/>
      <c r="F21" s="164"/>
      <c r="G21" s="163"/>
      <c r="H21" s="163"/>
      <c r="I21" s="163"/>
      <c r="J21" s="164"/>
      <c r="K21" s="163"/>
      <c r="L21" s="165"/>
      <c r="M21" s="80"/>
      <c r="O21" s="2"/>
      <c r="AH21" s="156"/>
    </row>
    <row r="22" spans="1:34" ht="15.75" hidden="1" thickBot="1" x14ac:dyDescent="0.25">
      <c r="A22" s="140"/>
      <c r="B22" s="161"/>
      <c r="C22" s="160"/>
      <c r="D22" s="166"/>
      <c r="E22" s="167"/>
      <c r="F22" s="168"/>
      <c r="G22" s="167"/>
      <c r="H22" s="167"/>
      <c r="I22" s="167"/>
      <c r="J22" s="168"/>
      <c r="K22" s="167"/>
      <c r="L22" s="169"/>
      <c r="M22" s="80"/>
      <c r="O22" s="2"/>
      <c r="AH22" s="156"/>
    </row>
    <row r="23" spans="1:34" ht="21.2" hidden="1" customHeight="1" thickBot="1" x14ac:dyDescent="0.3">
      <c r="B23" s="103" t="s">
        <v>26</v>
      </c>
      <c r="C23" s="131"/>
      <c r="D23" s="102" t="e">
        <v>#REF!</v>
      </c>
      <c r="E23" s="157"/>
      <c r="F23" s="102">
        <v>8950</v>
      </c>
      <c r="G23" s="157"/>
      <c r="H23" s="157"/>
      <c r="I23" s="157"/>
      <c r="J23" s="102" t="e">
        <v>#REF!</v>
      </c>
      <c r="K23" s="157"/>
      <c r="L23" s="132" t="e">
        <v>#REF!</v>
      </c>
      <c r="M23" s="133"/>
      <c r="O23" s="87"/>
    </row>
    <row r="24" spans="1:34" ht="21.2" hidden="1" customHeight="1" x14ac:dyDescent="0.25">
      <c r="B24" s="100"/>
      <c r="C24" s="84"/>
      <c r="D24" s="87"/>
      <c r="E24" s="87"/>
      <c r="F24" s="87"/>
      <c r="G24" s="87"/>
      <c r="H24" s="87"/>
      <c r="I24" s="87"/>
      <c r="J24" s="87"/>
      <c r="K24" s="87"/>
      <c r="L24" s="87"/>
      <c r="O24" s="87"/>
    </row>
    <row r="25" spans="1:34" ht="16.5" customHeight="1" x14ac:dyDescent="0.25"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O25" s="87"/>
    </row>
    <row r="26" spans="1:34" ht="21.2" hidden="1" customHeight="1" x14ac:dyDescent="0.25">
      <c r="B26" s="100"/>
      <c r="C26" s="84"/>
      <c r="D26" s="87"/>
      <c r="E26" s="87"/>
      <c r="F26" s="87"/>
      <c r="G26" s="87"/>
      <c r="H26" s="87"/>
      <c r="I26" s="87"/>
      <c r="J26" s="101"/>
      <c r="K26" s="101"/>
      <c r="L26" s="101"/>
      <c r="O26" s="87"/>
    </row>
    <row r="27" spans="1:34" hidden="1" x14ac:dyDescent="0.2">
      <c r="B27" s="147"/>
      <c r="C27" s="148"/>
      <c r="D27" s="149"/>
      <c r="E27" s="149"/>
      <c r="F27" s="149"/>
      <c r="G27" s="101"/>
      <c r="H27" s="101"/>
      <c r="I27" s="101"/>
      <c r="J27" s="101"/>
      <c r="K27" s="101"/>
      <c r="L27" s="101"/>
    </row>
    <row r="28" spans="1:34" ht="15.75" x14ac:dyDescent="0.25">
      <c r="B28" s="153"/>
      <c r="C28" s="153"/>
      <c r="D28" s="154"/>
      <c r="E28" s="84"/>
      <c r="F28" s="84"/>
      <c r="G28" s="84"/>
      <c r="H28" s="84"/>
      <c r="I28" s="84"/>
      <c r="J28" s="100"/>
      <c r="K28" s="84"/>
      <c r="L28" s="87"/>
    </row>
    <row r="29" spans="1:34" x14ac:dyDescent="0.2">
      <c r="A29" s="112" t="s">
        <v>200</v>
      </c>
      <c r="N29" s="24"/>
      <c r="O29" s="24"/>
      <c r="Q29" s="24"/>
    </row>
    <row r="30" spans="1:34" ht="18.399999999999999" customHeight="1" x14ac:dyDescent="0.2">
      <c r="A30" s="113">
        <v>1</v>
      </c>
      <c r="B30" s="209" t="s">
        <v>272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114"/>
      <c r="Q30" s="115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</row>
    <row r="31" spans="1:34" ht="32.25" customHeight="1" x14ac:dyDescent="0.2">
      <c r="A31" s="113">
        <v>2</v>
      </c>
      <c r="B31" s="200" t="s">
        <v>201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</row>
    <row r="32" spans="1:34" ht="33.75" customHeight="1" x14ac:dyDescent="0.2">
      <c r="A32" s="113">
        <v>3</v>
      </c>
      <c r="B32" s="210" t="s">
        <v>273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114"/>
      <c r="Q32" s="115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</row>
    <row r="33" spans="1:31" ht="15.75" customHeight="1" x14ac:dyDescent="0.2">
      <c r="A33" s="113">
        <v>4</v>
      </c>
      <c r="B33" s="210" t="s">
        <v>274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114"/>
      <c r="Q33" s="115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</row>
    <row r="34" spans="1:31" ht="15.75" customHeight="1" x14ac:dyDescent="0.2">
      <c r="A34" s="113">
        <v>5</v>
      </c>
      <c r="B34" s="200" t="s">
        <v>280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114"/>
      <c r="Q34" s="115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</row>
    <row r="35" spans="1:31" ht="21" customHeight="1" x14ac:dyDescent="0.2">
      <c r="A35" s="113">
        <v>6</v>
      </c>
      <c r="B35" s="198" t="s">
        <v>275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</row>
    <row r="36" spans="1:31" ht="21" customHeight="1" x14ac:dyDescent="0.2">
      <c r="A36" s="113">
        <v>7</v>
      </c>
      <c r="B36" s="198" t="s">
        <v>276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</row>
    <row r="37" spans="1:31" ht="19.5" customHeight="1" x14ac:dyDescent="0.2">
      <c r="A37" s="113">
        <v>8</v>
      </c>
      <c r="B37" s="198" t="s">
        <v>277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</row>
    <row r="38" spans="1:31" ht="19.5" customHeight="1" x14ac:dyDescent="0.2">
      <c r="A38" s="113">
        <v>9</v>
      </c>
      <c r="B38" s="198" t="s">
        <v>278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</row>
    <row r="39" spans="1:31" ht="22.5" customHeight="1" x14ac:dyDescent="0.2">
      <c r="A39" s="113">
        <v>10</v>
      </c>
      <c r="B39" s="200" t="s">
        <v>279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</row>
    <row r="40" spans="1:31" ht="33.75" customHeight="1" x14ac:dyDescent="0.2">
      <c r="A40" s="113">
        <v>11</v>
      </c>
      <c r="B40" s="200" t="s">
        <v>282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</row>
    <row r="41" spans="1:31" ht="15" customHeight="1" x14ac:dyDescent="0.2">
      <c r="A41" s="113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4"/>
      <c r="Q41" s="24"/>
    </row>
    <row r="42" spans="1:31" ht="29.25" customHeight="1" x14ac:dyDescent="0.2">
      <c r="A42" s="116"/>
      <c r="B42" s="116"/>
      <c r="D42" s="117"/>
      <c r="F42" s="117"/>
      <c r="G42" s="112"/>
      <c r="H42" s="112"/>
      <c r="I42" s="112"/>
      <c r="J42" s="117"/>
      <c r="L42" s="117"/>
      <c r="N42" s="117"/>
      <c r="O42" s="123"/>
    </row>
    <row r="43" spans="1:31" x14ac:dyDescent="0.2">
      <c r="A43" s="13"/>
      <c r="D43" s="24"/>
      <c r="E43" s="24"/>
      <c r="F43" s="24"/>
      <c r="J43" s="24"/>
      <c r="K43" s="24"/>
      <c r="L43" s="24"/>
      <c r="N43" s="24"/>
      <c r="O43" s="120"/>
      <c r="Q43" s="120"/>
    </row>
    <row r="44" spans="1:31" x14ac:dyDescent="0.2">
      <c r="A44" s="13"/>
      <c r="D44" s="24"/>
      <c r="F44" s="119"/>
      <c r="G44" s="121"/>
      <c r="H44" s="121"/>
      <c r="I44" s="121"/>
      <c r="J44" s="119"/>
      <c r="L44" s="137"/>
      <c r="N44" s="24"/>
      <c r="O44" s="120"/>
    </row>
    <row r="45" spans="1:31" ht="15.75" customHeight="1" x14ac:dyDescent="0.2">
      <c r="A45" s="118"/>
      <c r="D45" s="119"/>
      <c r="F45" s="119"/>
      <c r="G45" s="121"/>
      <c r="H45" s="121"/>
      <c r="I45" s="121"/>
      <c r="J45" s="119"/>
      <c r="L45" s="137"/>
      <c r="N45" s="24"/>
      <c r="O45" s="120"/>
    </row>
    <row r="46" spans="1:31" x14ac:dyDescent="0.2">
      <c r="A46" s="118"/>
      <c r="D46" s="134"/>
      <c r="F46" s="134"/>
      <c r="J46" s="134"/>
      <c r="L46" s="134"/>
      <c r="N46" s="13"/>
      <c r="O46" s="136"/>
    </row>
    <row r="47" spans="1:31" x14ac:dyDescent="0.2">
      <c r="A47" s="118"/>
      <c r="D47" s="24"/>
      <c r="F47" s="24"/>
      <c r="J47" s="24"/>
      <c r="L47" s="137"/>
      <c r="N47" s="24"/>
      <c r="O47" s="120"/>
    </row>
    <row r="48" spans="1:31" x14ac:dyDescent="0.2">
      <c r="A48" s="118"/>
      <c r="D48" s="24"/>
      <c r="F48" s="24"/>
      <c r="J48" s="24"/>
      <c r="L48" s="137"/>
      <c r="N48" s="24"/>
      <c r="O48" s="120"/>
    </row>
    <row r="49" spans="1:16" x14ac:dyDescent="0.2">
      <c r="A49" s="118"/>
      <c r="D49" s="24"/>
      <c r="F49" s="24"/>
      <c r="J49" s="24"/>
      <c r="L49" s="137"/>
      <c r="N49" s="24"/>
      <c r="O49" s="120"/>
    </row>
    <row r="50" spans="1:16" x14ac:dyDescent="0.2">
      <c r="A50" s="118"/>
      <c r="D50" s="24"/>
      <c r="F50" s="24"/>
      <c r="J50" s="24"/>
      <c r="L50" s="137"/>
      <c r="N50" s="24"/>
      <c r="O50" s="120"/>
    </row>
    <row r="51" spans="1:16" x14ac:dyDescent="0.2">
      <c r="A51" s="118"/>
      <c r="B51" s="26"/>
      <c r="D51" s="24"/>
      <c r="F51" s="24"/>
      <c r="J51" s="24"/>
      <c r="L51" s="137"/>
      <c r="N51" s="24"/>
      <c r="O51" s="120"/>
    </row>
    <row r="52" spans="1:16" x14ac:dyDescent="0.2">
      <c r="A52" s="118"/>
      <c r="B52" s="122"/>
      <c r="D52" s="24"/>
      <c r="F52" s="24"/>
      <c r="J52" s="24"/>
      <c r="L52" s="137"/>
      <c r="N52" s="24"/>
      <c r="O52" s="120"/>
    </row>
    <row r="53" spans="1:16" x14ac:dyDescent="0.2">
      <c r="A53" s="118"/>
      <c r="D53" s="24"/>
      <c r="F53" s="24"/>
      <c r="J53" s="24"/>
      <c r="L53" s="137"/>
      <c r="N53" s="24"/>
      <c r="O53" s="120"/>
    </row>
    <row r="54" spans="1:16" x14ac:dyDescent="0.2">
      <c r="N54" s="63"/>
      <c r="O54" s="144"/>
      <c r="P54" s="18"/>
    </row>
    <row r="194" spans="8:11" x14ac:dyDescent="0.2">
      <c r="K194">
        <v>8000</v>
      </c>
    </row>
    <row r="197" spans="8:11" x14ac:dyDescent="0.2">
      <c r="H197">
        <v>768</v>
      </c>
    </row>
  </sheetData>
  <mergeCells count="17">
    <mergeCell ref="B31:O31"/>
    <mergeCell ref="B32:O32"/>
    <mergeCell ref="B33:O33"/>
    <mergeCell ref="F20:J20"/>
    <mergeCell ref="B39:O39"/>
    <mergeCell ref="B34:O34"/>
    <mergeCell ref="B35:O35"/>
    <mergeCell ref="D2:F2"/>
    <mergeCell ref="B25:L25"/>
    <mergeCell ref="D14:J14"/>
    <mergeCell ref="D15:J15"/>
    <mergeCell ref="B30:O30"/>
    <mergeCell ref="B36:O36"/>
    <mergeCell ref="B37:O37"/>
    <mergeCell ref="B38:O38"/>
    <mergeCell ref="B41:N41"/>
    <mergeCell ref="B40:O40"/>
  </mergeCells>
  <pageMargins left="0.7" right="0.7" top="0.75" bottom="0.75" header="0.3" footer="0.3"/>
  <pageSetup scale="78" orientation="portrait" r:id="rId1"/>
  <headerFooter>
    <oddFooter>&amp;LRVW, Inc. (mtp)&amp;CAttachment H-&amp;P&amp;R&amp;D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05B9-9896-4262-9160-2A39DBB47FAD}">
  <sheetPr>
    <pageSetUpPr fitToPage="1"/>
  </sheetPr>
  <dimension ref="A1:AM244"/>
  <sheetViews>
    <sheetView zoomScale="91" zoomScaleNormal="91" workbookViewId="0">
      <selection sqref="A1:XFD1048576"/>
    </sheetView>
  </sheetViews>
  <sheetFormatPr defaultRowHeight="15" x14ac:dyDescent="0.2"/>
  <cols>
    <col min="1" max="1" width="6.6640625" customWidth="1"/>
    <col min="2" max="2" width="3.44140625" customWidth="1"/>
    <col min="3" max="3" width="4.5546875" customWidth="1"/>
    <col min="4" max="4" width="6.21875" customWidth="1"/>
    <col min="5" max="5" width="5.33203125" style="15" customWidth="1"/>
    <col min="6" max="6" width="1.33203125" style="15" customWidth="1"/>
    <col min="7" max="7" width="3.109375" customWidth="1"/>
    <col min="8" max="8" width="7.44140625" style="16" customWidth="1"/>
    <col min="9" max="9" width="2.77734375" customWidth="1"/>
    <col min="10" max="10" width="1.6640625" customWidth="1"/>
    <col min="11" max="11" width="11.33203125" style="2" customWidth="1"/>
    <col min="12" max="12" width="2.77734375" customWidth="1"/>
    <col min="13" max="13" width="10.5546875" style="2" hidden="1" customWidth="1"/>
    <col min="14" max="14" width="1.33203125" style="2" customWidth="1"/>
    <col min="15" max="15" width="13.77734375" style="2" customWidth="1"/>
    <col min="16" max="16" width="1.33203125" customWidth="1"/>
    <col min="17" max="17" width="12" style="2" hidden="1" customWidth="1"/>
    <col min="18" max="18" width="1.33203125" hidden="1" customWidth="1"/>
    <col min="19" max="19" width="9.5546875" hidden="1" customWidth="1"/>
    <col min="20" max="20" width="1.33203125" hidden="1" customWidth="1"/>
    <col min="21" max="21" width="9.5546875" hidden="1" customWidth="1"/>
    <col min="22" max="22" width="1.33203125" hidden="1" customWidth="1"/>
    <col min="23" max="23" width="10" hidden="1" customWidth="1"/>
    <col min="24" max="25" width="1.33203125" hidden="1" customWidth="1"/>
    <col min="26" max="26" width="11.6640625" style="16" hidden="1" customWidth="1"/>
    <col min="27" max="27" width="1.33203125" hidden="1" customWidth="1"/>
    <col min="28" max="28" width="16.109375" hidden="1" customWidth="1"/>
    <col min="29" max="29" width="7.109375" hidden="1" customWidth="1"/>
    <col min="30" max="30" width="7.109375" customWidth="1"/>
    <col min="31" max="33" width="8.77734375" customWidth="1"/>
    <col min="34" max="35" width="8.88671875" customWidth="1"/>
    <col min="39" max="39" width="13.21875" customWidth="1"/>
  </cols>
  <sheetData>
    <row r="1" spans="1:39" x14ac:dyDescent="0.2">
      <c r="A1" s="14"/>
      <c r="B1" s="14"/>
      <c r="C1" s="14"/>
      <c r="D1" s="14" t="s">
        <v>284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Z1" s="14"/>
      <c r="AA1" s="14"/>
    </row>
    <row r="2" spans="1:39" x14ac:dyDescent="0.2">
      <c r="O2" s="17"/>
    </row>
    <row r="3" spans="1:39" ht="15.75" x14ac:dyDescent="0.25">
      <c r="A3" s="84" t="s">
        <v>285</v>
      </c>
      <c r="E3" s="19"/>
      <c r="F3" s="19"/>
      <c r="G3" s="20"/>
      <c r="H3" s="21"/>
      <c r="I3" s="20"/>
      <c r="J3" s="20"/>
      <c r="K3" s="17"/>
      <c r="L3" s="20"/>
      <c r="M3" s="17"/>
      <c r="N3" s="17"/>
      <c r="O3" s="17"/>
    </row>
    <row r="4" spans="1:39" hidden="1" x14ac:dyDescent="0.2">
      <c r="E4" s="19"/>
      <c r="F4" s="19"/>
      <c r="G4" s="20"/>
      <c r="H4" s="21"/>
      <c r="I4" s="20"/>
      <c r="J4" s="20"/>
      <c r="K4" s="17"/>
      <c r="L4" s="20"/>
      <c r="M4" s="17"/>
      <c r="N4" s="17"/>
      <c r="O4" s="17"/>
    </row>
    <row r="5" spans="1:39" x14ac:dyDescent="0.2">
      <c r="A5" s="147"/>
      <c r="H5" s="22"/>
      <c r="K5" s="23"/>
      <c r="M5" s="2" t="s">
        <v>24</v>
      </c>
      <c r="O5" s="23" t="s">
        <v>25</v>
      </c>
      <c r="Q5" s="23" t="s">
        <v>26</v>
      </c>
      <c r="R5" s="24"/>
      <c r="AB5" t="s">
        <v>27</v>
      </c>
    </row>
    <row r="6" spans="1:39" x14ac:dyDescent="0.2">
      <c r="B6" s="25"/>
      <c r="C6" s="25"/>
      <c r="D6" s="25"/>
      <c r="E6" s="19"/>
      <c r="F6" s="19"/>
      <c r="H6" s="22" t="s">
        <v>4</v>
      </c>
      <c r="K6" s="23" t="s">
        <v>4</v>
      </c>
      <c r="M6" s="23" t="s">
        <v>9</v>
      </c>
      <c r="O6" s="23" t="s">
        <v>9</v>
      </c>
      <c r="Q6" s="23" t="s">
        <v>9</v>
      </c>
      <c r="R6" s="24"/>
      <c r="S6" s="26" t="s">
        <v>24</v>
      </c>
      <c r="T6" s="26"/>
      <c r="U6" s="26" t="s">
        <v>24</v>
      </c>
      <c r="W6" s="26" t="s">
        <v>25</v>
      </c>
      <c r="Z6" s="27" t="s">
        <v>24</v>
      </c>
      <c r="AB6" t="s">
        <v>28</v>
      </c>
    </row>
    <row r="7" spans="1:39" x14ac:dyDescent="0.2">
      <c r="A7" s="28"/>
      <c r="B7" s="29" t="s">
        <v>4</v>
      </c>
      <c r="C7" s="29"/>
      <c r="D7" s="29"/>
      <c r="E7" s="30"/>
      <c r="H7" s="31" t="s">
        <v>5</v>
      </c>
      <c r="K7" s="32" t="s">
        <v>8</v>
      </c>
      <c r="M7" s="32" t="s">
        <v>10</v>
      </c>
      <c r="O7" s="32" t="s">
        <v>10</v>
      </c>
      <c r="Q7" s="32" t="s">
        <v>10</v>
      </c>
      <c r="R7" s="33"/>
      <c r="S7" s="34" t="s">
        <v>29</v>
      </c>
      <c r="T7" s="26"/>
      <c r="U7" s="34" t="s">
        <v>30</v>
      </c>
      <c r="W7" s="34" t="s">
        <v>30</v>
      </c>
      <c r="Z7" s="35" t="s">
        <v>31</v>
      </c>
      <c r="AB7" t="s">
        <v>32</v>
      </c>
    </row>
    <row r="8" spans="1:39" x14ac:dyDescent="0.2">
      <c r="A8" s="36" t="s">
        <v>33</v>
      </c>
      <c r="B8" s="15"/>
      <c r="C8" s="37"/>
      <c r="D8" s="15"/>
      <c r="I8" s="24"/>
      <c r="L8" s="38"/>
      <c r="AM8" s="1"/>
    </row>
    <row r="9" spans="1:39" ht="15.75" customHeight="1" x14ac:dyDescent="0.2">
      <c r="A9" s="36"/>
      <c r="B9" s="15"/>
      <c r="C9" s="37"/>
      <c r="D9" s="15"/>
      <c r="I9" s="24"/>
      <c r="L9" s="38"/>
      <c r="AM9" s="16"/>
    </row>
    <row r="10" spans="1:39" ht="18.2" customHeight="1" x14ac:dyDescent="0.2">
      <c r="A10" s="39" t="s">
        <v>34</v>
      </c>
      <c r="B10" s="15"/>
      <c r="C10" s="37"/>
      <c r="D10" s="15"/>
      <c r="I10" s="24"/>
      <c r="L10" s="38"/>
    </row>
    <row r="11" spans="1:39" ht="18.2" hidden="1" customHeight="1" x14ac:dyDescent="0.2">
      <c r="A11" s="36"/>
      <c r="B11" s="95" t="s">
        <v>181</v>
      </c>
      <c r="C11" s="37"/>
      <c r="D11" s="15"/>
      <c r="H11" s="16">
        <v>0</v>
      </c>
      <c r="I11" s="24" t="s">
        <v>36</v>
      </c>
      <c r="K11" s="2">
        <v>50000</v>
      </c>
      <c r="L11" s="38"/>
      <c r="M11" s="2">
        <v>0</v>
      </c>
      <c r="O11" s="2">
        <v>0</v>
      </c>
      <c r="Q11" s="2">
        <v>0</v>
      </c>
      <c r="S11">
        <v>0</v>
      </c>
    </row>
    <row r="12" spans="1:39" x14ac:dyDescent="0.2">
      <c r="A12" s="36"/>
      <c r="B12" s="15" t="s">
        <v>35</v>
      </c>
      <c r="C12" s="37"/>
      <c r="D12" s="15"/>
      <c r="H12" s="16">
        <v>0.4</v>
      </c>
      <c r="I12" s="24" t="s">
        <v>36</v>
      </c>
      <c r="K12" s="2">
        <v>71500</v>
      </c>
      <c r="L12" s="38"/>
      <c r="M12" s="2">
        <v>0</v>
      </c>
      <c r="O12" s="2">
        <v>28600</v>
      </c>
      <c r="Q12" s="2">
        <v>28600</v>
      </c>
      <c r="S12">
        <v>0</v>
      </c>
      <c r="W12">
        <v>0.4</v>
      </c>
    </row>
    <row r="13" spans="1:39" hidden="1" x14ac:dyDescent="0.2">
      <c r="A13" s="36"/>
      <c r="B13" s="15" t="s">
        <v>37</v>
      </c>
      <c r="C13" s="37"/>
      <c r="D13" s="15"/>
      <c r="H13" s="16">
        <v>0</v>
      </c>
      <c r="I13" s="24" t="s">
        <v>36</v>
      </c>
      <c r="K13" s="2">
        <v>63490</v>
      </c>
      <c r="L13" s="38"/>
      <c r="M13" s="2">
        <v>0</v>
      </c>
      <c r="O13" s="2">
        <v>0</v>
      </c>
      <c r="Q13" s="2">
        <v>0</v>
      </c>
      <c r="S13">
        <v>0</v>
      </c>
    </row>
    <row r="14" spans="1:39" hidden="1" x14ac:dyDescent="0.2">
      <c r="A14" s="36"/>
      <c r="B14" s="95" t="s">
        <v>155</v>
      </c>
      <c r="C14" s="37"/>
      <c r="D14" s="15"/>
      <c r="H14" s="16">
        <v>0</v>
      </c>
      <c r="I14" s="24" t="s">
        <v>36</v>
      </c>
      <c r="K14" s="2">
        <v>72080</v>
      </c>
      <c r="L14" s="38"/>
      <c r="M14" s="2">
        <v>0</v>
      </c>
      <c r="O14" s="2">
        <v>0</v>
      </c>
      <c r="Q14" s="2">
        <v>0</v>
      </c>
      <c r="S14">
        <v>0</v>
      </c>
    </row>
    <row r="15" spans="1:39" hidden="1" x14ac:dyDescent="0.2">
      <c r="A15" s="36"/>
      <c r="B15" s="15" t="s">
        <v>186</v>
      </c>
      <c r="C15" s="37"/>
      <c r="D15" s="15"/>
      <c r="H15" s="16">
        <v>0</v>
      </c>
      <c r="I15" s="24" t="s">
        <v>36</v>
      </c>
      <c r="L15" s="38"/>
      <c r="M15" s="2">
        <v>0</v>
      </c>
      <c r="O15" s="2">
        <v>0</v>
      </c>
      <c r="Q15" s="2">
        <v>0</v>
      </c>
      <c r="S15">
        <v>0</v>
      </c>
    </row>
    <row r="16" spans="1:39" hidden="1" x14ac:dyDescent="0.2">
      <c r="A16" s="36"/>
      <c r="B16" s="15" t="s">
        <v>38</v>
      </c>
      <c r="C16" s="37"/>
      <c r="D16" s="15"/>
      <c r="H16" s="16">
        <v>0</v>
      </c>
      <c r="I16" s="24" t="s">
        <v>36</v>
      </c>
      <c r="L16" s="38"/>
      <c r="M16" s="2">
        <v>0</v>
      </c>
      <c r="O16" s="2">
        <v>0</v>
      </c>
      <c r="Q16" s="2">
        <v>0</v>
      </c>
      <c r="S16">
        <v>0</v>
      </c>
    </row>
    <row r="17" spans="1:28" hidden="1" x14ac:dyDescent="0.2">
      <c r="A17" s="36"/>
      <c r="B17" s="15" t="s">
        <v>39</v>
      </c>
      <c r="C17" s="37"/>
      <c r="D17" s="15"/>
      <c r="H17" s="16">
        <v>0</v>
      </c>
      <c r="I17" s="24" t="s">
        <v>36</v>
      </c>
      <c r="L17" s="38"/>
      <c r="M17" s="2">
        <v>0</v>
      </c>
      <c r="O17" s="2">
        <v>0</v>
      </c>
      <c r="Q17" s="2">
        <v>0</v>
      </c>
      <c r="S17">
        <v>0</v>
      </c>
    </row>
    <row r="18" spans="1:28" hidden="1" x14ac:dyDescent="0.2">
      <c r="A18" s="36"/>
      <c r="B18" s="15" t="s">
        <v>187</v>
      </c>
      <c r="C18" s="37"/>
      <c r="D18" s="15"/>
      <c r="H18" s="16">
        <v>0</v>
      </c>
      <c r="I18" s="24" t="s">
        <v>36</v>
      </c>
      <c r="L18" s="38"/>
      <c r="M18" s="2">
        <v>0</v>
      </c>
      <c r="O18" s="2">
        <v>0</v>
      </c>
      <c r="Q18" s="2">
        <v>0</v>
      </c>
      <c r="S18">
        <v>0</v>
      </c>
    </row>
    <row r="19" spans="1:28" ht="15.75" hidden="1" customHeight="1" x14ac:dyDescent="0.2">
      <c r="A19" s="36"/>
      <c r="B19" s="15" t="s">
        <v>188</v>
      </c>
      <c r="C19" s="37"/>
      <c r="D19" s="15"/>
      <c r="H19" s="16">
        <v>0</v>
      </c>
      <c r="I19" s="24" t="s">
        <v>36</v>
      </c>
      <c r="L19" s="38"/>
      <c r="M19" s="2">
        <v>0</v>
      </c>
      <c r="O19" s="2">
        <v>0</v>
      </c>
      <c r="Q19" s="2">
        <v>0</v>
      </c>
      <c r="S19">
        <v>0</v>
      </c>
    </row>
    <row r="20" spans="1:28" hidden="1" x14ac:dyDescent="0.2">
      <c r="A20" s="36"/>
      <c r="B20" s="15" t="s">
        <v>40</v>
      </c>
      <c r="C20" s="37"/>
      <c r="D20" s="15"/>
      <c r="H20" s="16">
        <v>0</v>
      </c>
      <c r="I20" s="24" t="s">
        <v>36</v>
      </c>
      <c r="L20" s="38"/>
      <c r="M20" s="2">
        <v>0</v>
      </c>
      <c r="O20" s="2">
        <v>0</v>
      </c>
      <c r="Q20" s="2">
        <v>0</v>
      </c>
      <c r="S20">
        <v>0</v>
      </c>
    </row>
    <row r="21" spans="1:28" hidden="1" x14ac:dyDescent="0.2">
      <c r="A21" s="36"/>
      <c r="B21" s="15" t="s">
        <v>185</v>
      </c>
      <c r="C21" s="37"/>
      <c r="D21" s="15"/>
      <c r="H21" s="16">
        <v>0</v>
      </c>
      <c r="I21" s="24" t="s">
        <v>36</v>
      </c>
      <c r="L21" s="38"/>
      <c r="M21" s="2">
        <v>0</v>
      </c>
      <c r="O21" s="2">
        <v>0</v>
      </c>
      <c r="Q21" s="2">
        <v>0</v>
      </c>
      <c r="S21">
        <v>0</v>
      </c>
    </row>
    <row r="22" spans="1:28" hidden="1" x14ac:dyDescent="0.2">
      <c r="A22" s="36"/>
      <c r="B22" s="40" t="s">
        <v>189</v>
      </c>
      <c r="C22" s="37"/>
      <c r="D22" s="15"/>
      <c r="H22" s="16">
        <v>0</v>
      </c>
      <c r="I22" s="24" t="s">
        <v>36</v>
      </c>
      <c r="K22" s="99"/>
      <c r="L22" s="38"/>
      <c r="M22" s="2">
        <v>0</v>
      </c>
      <c r="O22" s="2">
        <v>0</v>
      </c>
      <c r="Q22" s="2">
        <v>0</v>
      </c>
      <c r="S22">
        <v>0</v>
      </c>
    </row>
    <row r="23" spans="1:28" hidden="1" x14ac:dyDescent="0.2">
      <c r="A23" s="36"/>
      <c r="B23" s="40" t="s">
        <v>192</v>
      </c>
      <c r="C23" s="37"/>
      <c r="D23" s="15"/>
      <c r="H23" s="16">
        <v>0</v>
      </c>
      <c r="I23" s="24" t="s">
        <v>36</v>
      </c>
      <c r="K23" s="99"/>
      <c r="L23" s="38"/>
      <c r="M23" s="2">
        <v>0</v>
      </c>
      <c r="O23" s="2">
        <v>0</v>
      </c>
      <c r="Q23" s="2">
        <v>0</v>
      </c>
      <c r="S23">
        <v>0</v>
      </c>
    </row>
    <row r="24" spans="1:28" hidden="1" x14ac:dyDescent="0.2">
      <c r="A24" s="36"/>
      <c r="B24" s="40" t="s">
        <v>190</v>
      </c>
      <c r="C24" s="37"/>
      <c r="D24" s="15"/>
      <c r="H24" s="16">
        <v>0</v>
      </c>
      <c r="I24" s="24" t="s">
        <v>36</v>
      </c>
      <c r="K24" s="99"/>
      <c r="L24" s="38"/>
      <c r="M24" s="2">
        <v>0</v>
      </c>
      <c r="O24" s="2">
        <v>0</v>
      </c>
      <c r="Q24" s="2">
        <v>0</v>
      </c>
      <c r="S24">
        <v>0</v>
      </c>
    </row>
    <row r="25" spans="1:28" hidden="1" x14ac:dyDescent="0.2">
      <c r="A25" s="36"/>
      <c r="B25" s="40" t="s">
        <v>191</v>
      </c>
      <c r="C25" s="37"/>
      <c r="D25" s="15"/>
      <c r="H25" s="16">
        <v>0</v>
      </c>
      <c r="I25" s="24" t="s">
        <v>36</v>
      </c>
      <c r="K25" s="99"/>
      <c r="L25" s="38"/>
      <c r="M25" s="2">
        <v>0</v>
      </c>
      <c r="O25" s="2">
        <v>0</v>
      </c>
      <c r="Q25" s="2">
        <v>0</v>
      </c>
      <c r="S25">
        <v>0</v>
      </c>
    </row>
    <row r="26" spans="1:28" hidden="1" x14ac:dyDescent="0.2">
      <c r="A26" s="36"/>
      <c r="B26" s="15"/>
      <c r="C26" s="37"/>
      <c r="D26" s="15"/>
      <c r="I26" s="24"/>
      <c r="L26" s="38"/>
    </row>
    <row r="27" spans="1:28" hidden="1" x14ac:dyDescent="0.2">
      <c r="A27" s="36"/>
      <c r="B27" s="15"/>
      <c r="C27" s="37"/>
      <c r="D27" s="15"/>
      <c r="I27" s="24"/>
      <c r="L27" s="38"/>
    </row>
    <row r="28" spans="1:28" hidden="1" x14ac:dyDescent="0.2">
      <c r="A28" s="36"/>
      <c r="B28" s="40" t="s">
        <v>41</v>
      </c>
      <c r="C28" s="37"/>
      <c r="D28" s="15"/>
      <c r="H28" s="16">
        <v>0</v>
      </c>
      <c r="I28" s="24" t="s">
        <v>36</v>
      </c>
      <c r="K28" s="81">
        <v>47520</v>
      </c>
      <c r="L28" s="38"/>
      <c r="M28" s="2">
        <v>0</v>
      </c>
      <c r="O28" s="2">
        <v>0</v>
      </c>
      <c r="Q28" s="2">
        <v>0</v>
      </c>
      <c r="S28">
        <v>0</v>
      </c>
    </row>
    <row r="29" spans="1:28" hidden="1" x14ac:dyDescent="0.2">
      <c r="A29" s="36"/>
      <c r="B29" s="95" t="s">
        <v>184</v>
      </c>
      <c r="C29" s="37"/>
      <c r="D29" s="15"/>
      <c r="H29" s="4">
        <v>0</v>
      </c>
      <c r="I29" s="24" t="s">
        <v>6</v>
      </c>
      <c r="K29" s="2">
        <v>850</v>
      </c>
      <c r="L29" s="38"/>
      <c r="M29" s="2">
        <v>0</v>
      </c>
      <c r="O29" s="2">
        <v>0</v>
      </c>
      <c r="Q29" s="2">
        <v>0</v>
      </c>
      <c r="S29" s="41"/>
      <c r="U29" t="s">
        <v>42</v>
      </c>
      <c r="W29" t="s">
        <v>42</v>
      </c>
      <c r="Z29" s="16" t="s">
        <v>43</v>
      </c>
      <c r="AB29" t="s">
        <v>42</v>
      </c>
    </row>
    <row r="30" spans="1:28" hidden="1" x14ac:dyDescent="0.2">
      <c r="A30" s="36"/>
      <c r="B30" s="95" t="s">
        <v>216</v>
      </c>
      <c r="C30" s="37"/>
      <c r="D30" s="15"/>
      <c r="H30" s="4"/>
      <c r="I30" s="24" t="s">
        <v>6</v>
      </c>
      <c r="K30" s="2">
        <v>600</v>
      </c>
      <c r="L30" s="38"/>
      <c r="M30" s="2">
        <v>0</v>
      </c>
      <c r="O30" s="2">
        <v>0</v>
      </c>
      <c r="Q30" s="2">
        <v>0</v>
      </c>
      <c r="S30" s="41"/>
    </row>
    <row r="31" spans="1:28" hidden="1" x14ac:dyDescent="0.2">
      <c r="A31" s="36"/>
      <c r="B31" s="95" t="s">
        <v>178</v>
      </c>
      <c r="C31" s="155" t="s">
        <v>214</v>
      </c>
      <c r="D31" s="15"/>
      <c r="H31" s="42"/>
      <c r="I31" s="24" t="s">
        <v>6</v>
      </c>
      <c r="K31" s="2">
        <v>1500</v>
      </c>
      <c r="L31" s="38"/>
      <c r="M31" s="2">
        <v>0</v>
      </c>
      <c r="O31" s="43">
        <v>0</v>
      </c>
      <c r="Q31" s="2">
        <v>0</v>
      </c>
      <c r="S31" s="41"/>
      <c r="U31" s="44" t="s">
        <v>42</v>
      </c>
      <c r="W31" s="44" t="s">
        <v>42</v>
      </c>
      <c r="Z31" s="16" t="s">
        <v>43</v>
      </c>
      <c r="AB31" t="s">
        <v>42</v>
      </c>
    </row>
    <row r="32" spans="1:28" x14ac:dyDescent="0.2">
      <c r="A32" s="36"/>
      <c r="B32" s="15"/>
      <c r="C32" s="37"/>
      <c r="D32" s="15"/>
      <c r="G32" s="45" t="s">
        <v>44</v>
      </c>
      <c r="H32" s="46">
        <v>0.4</v>
      </c>
      <c r="I32" s="24" t="s">
        <v>36</v>
      </c>
      <c r="L32" s="38"/>
      <c r="M32" s="47">
        <v>0</v>
      </c>
      <c r="O32" s="47">
        <v>28600</v>
      </c>
      <c r="U32">
        <v>0</v>
      </c>
      <c r="W32">
        <v>0.4</v>
      </c>
    </row>
    <row r="33" spans="1:38" ht="13.7" customHeight="1" x14ac:dyDescent="0.2">
      <c r="A33" s="36"/>
      <c r="B33" s="82"/>
      <c r="C33" s="37"/>
      <c r="D33" s="15"/>
      <c r="G33" s="45"/>
      <c r="I33" s="24"/>
      <c r="L33" s="38"/>
      <c r="AL33" s="1"/>
    </row>
    <row r="34" spans="1:38" ht="16.350000000000001" customHeight="1" x14ac:dyDescent="0.2">
      <c r="A34" s="39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</row>
    <row r="35" spans="1:38" ht="15" hidden="1" customHeight="1" x14ac:dyDescent="0.2">
      <c r="A35" s="36"/>
      <c r="B35" s="95" t="s">
        <v>204</v>
      </c>
      <c r="C35" s="37"/>
      <c r="D35" s="15"/>
      <c r="H35" s="16">
        <v>0</v>
      </c>
      <c r="I35" s="24" t="s">
        <v>36</v>
      </c>
      <c r="K35" s="2">
        <v>12240</v>
      </c>
      <c r="L35" s="38"/>
      <c r="M35" s="2">
        <v>0</v>
      </c>
      <c r="O35" s="2">
        <v>0</v>
      </c>
      <c r="Q35" s="2">
        <v>0</v>
      </c>
      <c r="S35">
        <v>0</v>
      </c>
      <c r="AB35" s="2">
        <v>0</v>
      </c>
    </row>
    <row r="36" spans="1:38" hidden="1" x14ac:dyDescent="0.2">
      <c r="A36" s="36"/>
      <c r="B36" s="15" t="s">
        <v>179</v>
      </c>
      <c r="C36" s="37"/>
      <c r="D36" s="15"/>
      <c r="H36" s="16">
        <v>0</v>
      </c>
      <c r="I36" s="24" t="s">
        <v>36</v>
      </c>
      <c r="K36" s="2">
        <v>12240</v>
      </c>
      <c r="L36" s="38"/>
      <c r="M36" s="2">
        <v>0</v>
      </c>
      <c r="O36" s="2">
        <v>0</v>
      </c>
      <c r="Q36" s="2">
        <v>0</v>
      </c>
      <c r="S36">
        <v>0</v>
      </c>
      <c r="AB36" s="2">
        <v>0</v>
      </c>
    </row>
    <row r="37" spans="1:38" hidden="1" x14ac:dyDescent="0.2">
      <c r="A37" s="36"/>
      <c r="B37" s="15" t="s">
        <v>180</v>
      </c>
      <c r="C37" s="37"/>
      <c r="D37" s="15"/>
      <c r="H37" s="16">
        <v>0</v>
      </c>
      <c r="I37" s="24" t="s">
        <v>36</v>
      </c>
      <c r="K37" s="2">
        <v>12240</v>
      </c>
      <c r="L37" s="38"/>
      <c r="M37" s="2">
        <v>0</v>
      </c>
      <c r="O37" s="2">
        <v>0</v>
      </c>
      <c r="Q37" s="2">
        <v>0</v>
      </c>
      <c r="S37">
        <v>0</v>
      </c>
      <c r="AB37" s="2">
        <v>0</v>
      </c>
    </row>
    <row r="38" spans="1:38" hidden="1" x14ac:dyDescent="0.2">
      <c r="A38" s="36"/>
      <c r="B38" s="15" t="s">
        <v>193</v>
      </c>
      <c r="C38" s="37"/>
      <c r="D38" s="15"/>
      <c r="H38" s="16">
        <v>0</v>
      </c>
      <c r="I38" s="24" t="s">
        <v>36</v>
      </c>
      <c r="K38" s="2">
        <v>11920</v>
      </c>
      <c r="L38" s="38"/>
      <c r="M38" s="2">
        <v>0</v>
      </c>
      <c r="O38" s="2">
        <v>0</v>
      </c>
      <c r="Q38" s="2">
        <v>0</v>
      </c>
      <c r="S38">
        <v>0</v>
      </c>
      <c r="AB38" s="2">
        <v>0</v>
      </c>
    </row>
    <row r="39" spans="1:38" x14ac:dyDescent="0.2">
      <c r="A39" s="36"/>
      <c r="B39" s="15" t="s">
        <v>46</v>
      </c>
      <c r="C39" s="37"/>
      <c r="D39" s="15"/>
      <c r="H39" s="16">
        <v>0.1</v>
      </c>
      <c r="I39" s="24" t="s">
        <v>36</v>
      </c>
      <c r="K39" s="2">
        <v>12870</v>
      </c>
      <c r="L39" s="38"/>
      <c r="M39" s="2">
        <v>0</v>
      </c>
      <c r="O39" s="2">
        <v>1300</v>
      </c>
      <c r="Q39" s="2">
        <v>1300</v>
      </c>
      <c r="S39">
        <v>0</v>
      </c>
      <c r="W39">
        <v>0.1</v>
      </c>
      <c r="AB39" s="2">
        <v>1300</v>
      </c>
    </row>
    <row r="40" spans="1:38" x14ac:dyDescent="0.2">
      <c r="A40" s="36"/>
      <c r="B40" s="15" t="s">
        <v>47</v>
      </c>
      <c r="C40" s="37"/>
      <c r="D40" s="15"/>
      <c r="H40" s="16">
        <v>0.3</v>
      </c>
      <c r="I40" s="24" t="s">
        <v>36</v>
      </c>
      <c r="K40" s="2">
        <v>13820</v>
      </c>
      <c r="L40" s="38"/>
      <c r="M40" s="2">
        <v>0</v>
      </c>
      <c r="O40" s="2">
        <v>4200</v>
      </c>
      <c r="Q40" s="2">
        <v>4200</v>
      </c>
      <c r="S40">
        <v>0</v>
      </c>
      <c r="W40">
        <v>0.3</v>
      </c>
      <c r="AB40" s="2">
        <v>4200</v>
      </c>
    </row>
    <row r="41" spans="1:38" hidden="1" x14ac:dyDescent="0.2">
      <c r="A41" s="36"/>
      <c r="B41" s="15" t="s">
        <v>48</v>
      </c>
      <c r="C41" s="37"/>
      <c r="D41" s="15"/>
      <c r="H41" s="16">
        <v>0</v>
      </c>
      <c r="I41" s="24" t="s">
        <v>36</v>
      </c>
      <c r="K41" s="159">
        <v>14210</v>
      </c>
      <c r="L41" s="38"/>
      <c r="M41" s="2">
        <v>0</v>
      </c>
      <c r="O41" s="2">
        <v>0</v>
      </c>
      <c r="Q41" s="2">
        <v>0</v>
      </c>
      <c r="S41">
        <v>0</v>
      </c>
      <c r="AB41" s="2">
        <v>0</v>
      </c>
    </row>
    <row r="42" spans="1:38" hidden="1" x14ac:dyDescent="0.2">
      <c r="A42" s="36"/>
      <c r="B42" s="15" t="s">
        <v>49</v>
      </c>
      <c r="C42" s="37"/>
      <c r="D42" s="15"/>
      <c r="H42" s="16">
        <v>0</v>
      </c>
      <c r="I42" s="24" t="s">
        <v>36</v>
      </c>
      <c r="K42" s="159">
        <v>15120</v>
      </c>
      <c r="L42" s="38"/>
      <c r="M42" s="2">
        <v>0</v>
      </c>
      <c r="O42" s="2">
        <v>0</v>
      </c>
      <c r="Q42" s="2">
        <v>0</v>
      </c>
      <c r="S42">
        <v>0</v>
      </c>
      <c r="AB42" s="2">
        <v>0</v>
      </c>
    </row>
    <row r="43" spans="1:38" hidden="1" x14ac:dyDescent="0.2">
      <c r="A43" s="36"/>
      <c r="B43" s="15" t="s">
        <v>50</v>
      </c>
      <c r="C43" s="37"/>
      <c r="D43" s="15"/>
      <c r="H43" s="16">
        <v>0</v>
      </c>
      <c r="I43" s="24" t="s">
        <v>36</v>
      </c>
      <c r="K43" s="159">
        <v>16040</v>
      </c>
      <c r="L43" s="38"/>
      <c r="M43" s="2">
        <v>0</v>
      </c>
      <c r="O43" s="2">
        <v>0</v>
      </c>
      <c r="Q43" s="2">
        <v>0</v>
      </c>
      <c r="S43">
        <v>0</v>
      </c>
      <c r="AB43" s="2">
        <v>0</v>
      </c>
    </row>
    <row r="44" spans="1:38" hidden="1" x14ac:dyDescent="0.2">
      <c r="A44" s="36"/>
      <c r="B44" s="15" t="s">
        <v>51</v>
      </c>
      <c r="C44" s="37"/>
      <c r="D44" s="15"/>
      <c r="H44" s="16">
        <v>0</v>
      </c>
      <c r="I44" s="24" t="s">
        <v>36</v>
      </c>
      <c r="K44" s="159">
        <v>16950</v>
      </c>
      <c r="L44" s="38"/>
      <c r="M44" s="2">
        <v>0</v>
      </c>
      <c r="O44" s="2">
        <v>0</v>
      </c>
      <c r="Q44" s="2">
        <v>0</v>
      </c>
      <c r="S44">
        <v>0</v>
      </c>
      <c r="AB44" s="2">
        <v>0</v>
      </c>
    </row>
    <row r="45" spans="1:38" hidden="1" x14ac:dyDescent="0.2">
      <c r="A45" s="36"/>
      <c r="B45" s="15" t="s">
        <v>52</v>
      </c>
      <c r="C45" s="37"/>
      <c r="D45" s="15"/>
      <c r="H45" s="16">
        <v>0</v>
      </c>
      <c r="I45" s="24" t="s">
        <v>36</v>
      </c>
      <c r="K45" s="159">
        <v>17870</v>
      </c>
      <c r="L45" s="38"/>
      <c r="M45" s="2">
        <v>0</v>
      </c>
      <c r="O45" s="2">
        <v>0</v>
      </c>
      <c r="Q45" s="2">
        <v>0</v>
      </c>
      <c r="S45">
        <v>0</v>
      </c>
      <c r="AB45" s="2">
        <v>0</v>
      </c>
    </row>
    <row r="46" spans="1:38" hidden="1" x14ac:dyDescent="0.2">
      <c r="A46" s="36"/>
      <c r="B46" s="15" t="s">
        <v>53</v>
      </c>
      <c r="C46" s="37"/>
      <c r="D46" s="15"/>
      <c r="H46" s="16">
        <v>0</v>
      </c>
      <c r="I46" s="24" t="s">
        <v>36</v>
      </c>
      <c r="K46" s="159">
        <v>18780</v>
      </c>
      <c r="L46" s="38"/>
      <c r="M46" s="2">
        <v>0</v>
      </c>
      <c r="O46" s="2">
        <v>0</v>
      </c>
      <c r="Q46" s="2">
        <v>0</v>
      </c>
      <c r="S46">
        <v>0</v>
      </c>
      <c r="AB46" s="2">
        <v>0</v>
      </c>
    </row>
    <row r="47" spans="1:38" hidden="1" x14ac:dyDescent="0.2">
      <c r="A47" s="36"/>
      <c r="B47" s="15" t="s">
        <v>54</v>
      </c>
      <c r="C47" s="37"/>
      <c r="D47" s="48"/>
      <c r="E47" s="48"/>
      <c r="H47" s="16">
        <v>0</v>
      </c>
      <c r="I47" s="24" t="s">
        <v>36</v>
      </c>
      <c r="K47" s="159">
        <v>19700</v>
      </c>
      <c r="L47" s="38"/>
      <c r="M47" s="2">
        <v>0</v>
      </c>
      <c r="O47" s="2">
        <v>0</v>
      </c>
      <c r="Q47" s="2">
        <v>0</v>
      </c>
      <c r="S47">
        <v>0</v>
      </c>
      <c r="AB47" s="2">
        <v>0</v>
      </c>
    </row>
    <row r="48" spans="1:38" hidden="1" x14ac:dyDescent="0.2">
      <c r="A48" s="36"/>
      <c r="B48" s="15" t="s">
        <v>55</v>
      </c>
      <c r="C48" s="37"/>
      <c r="D48" s="4"/>
      <c r="E48" s="4"/>
      <c r="H48" s="16">
        <v>0</v>
      </c>
      <c r="I48" s="24" t="s">
        <v>36</v>
      </c>
      <c r="K48" s="159">
        <v>20610</v>
      </c>
      <c r="L48" s="38"/>
      <c r="M48" s="2">
        <v>0</v>
      </c>
      <c r="O48" s="2">
        <v>0</v>
      </c>
      <c r="Q48" s="2">
        <v>0</v>
      </c>
      <c r="S48">
        <v>0</v>
      </c>
      <c r="AB48" s="2">
        <v>0</v>
      </c>
    </row>
    <row r="49" spans="1:28" hidden="1" x14ac:dyDescent="0.2">
      <c r="A49" s="36"/>
      <c r="B49" s="15" t="s">
        <v>56</v>
      </c>
      <c r="C49" s="37"/>
      <c r="D49" s="15"/>
      <c r="H49" s="16">
        <v>0</v>
      </c>
      <c r="I49" s="24" t="s">
        <v>36</v>
      </c>
      <c r="K49" s="159">
        <v>21530</v>
      </c>
      <c r="L49" s="38"/>
      <c r="M49" s="2">
        <v>0</v>
      </c>
      <c r="O49" s="2">
        <v>0</v>
      </c>
      <c r="Q49" s="2">
        <v>0</v>
      </c>
      <c r="S49">
        <v>0</v>
      </c>
      <c r="AB49" s="2">
        <v>0</v>
      </c>
    </row>
    <row r="50" spans="1:28" hidden="1" x14ac:dyDescent="0.2">
      <c r="A50" s="36"/>
      <c r="B50" s="15" t="s">
        <v>57</v>
      </c>
      <c r="C50" s="37"/>
      <c r="D50" s="15"/>
      <c r="H50" s="16">
        <v>0</v>
      </c>
      <c r="I50" s="24" t="s">
        <v>36</v>
      </c>
      <c r="K50" s="159">
        <v>22440</v>
      </c>
      <c r="L50" s="38"/>
      <c r="M50" s="2">
        <v>0</v>
      </c>
      <c r="O50" s="2">
        <v>0</v>
      </c>
      <c r="Q50" s="2">
        <v>0</v>
      </c>
      <c r="S50">
        <v>0</v>
      </c>
      <c r="AB50" s="2">
        <v>0</v>
      </c>
    </row>
    <row r="51" spans="1:28" hidden="1" x14ac:dyDescent="0.2">
      <c r="A51" s="36"/>
      <c r="B51" s="15" t="s">
        <v>58</v>
      </c>
      <c r="C51" s="37"/>
      <c r="D51" s="15"/>
      <c r="H51" s="16">
        <v>0</v>
      </c>
      <c r="I51" s="24" t="s">
        <v>36</v>
      </c>
      <c r="K51" s="159"/>
      <c r="L51" s="38"/>
      <c r="M51" s="2">
        <v>0</v>
      </c>
      <c r="O51" s="2">
        <v>0</v>
      </c>
      <c r="Q51" s="2">
        <v>0</v>
      </c>
      <c r="S51">
        <v>0</v>
      </c>
      <c r="AB51" s="2">
        <v>0</v>
      </c>
    </row>
    <row r="52" spans="1:28" hidden="1" x14ac:dyDescent="0.2">
      <c r="A52" s="36"/>
      <c r="B52" s="15" t="s">
        <v>59</v>
      </c>
      <c r="C52" s="37"/>
      <c r="D52" s="15"/>
      <c r="H52" s="16">
        <v>0</v>
      </c>
      <c r="I52" s="24" t="s">
        <v>36</v>
      </c>
      <c r="K52" s="159"/>
      <c r="L52" s="38"/>
      <c r="M52" s="2">
        <v>0</v>
      </c>
      <c r="O52" s="2">
        <v>0</v>
      </c>
      <c r="Q52" s="2">
        <v>0</v>
      </c>
      <c r="S52">
        <v>0</v>
      </c>
      <c r="AB52" s="2">
        <v>0</v>
      </c>
    </row>
    <row r="53" spans="1:28" hidden="1" x14ac:dyDescent="0.2">
      <c r="A53" s="36"/>
      <c r="B53" s="15" t="s">
        <v>60</v>
      </c>
      <c r="C53" s="37"/>
      <c r="D53" s="15"/>
      <c r="H53" s="16">
        <v>0</v>
      </c>
      <c r="I53" s="24" t="s">
        <v>36</v>
      </c>
      <c r="K53" s="159"/>
      <c r="L53" s="38"/>
      <c r="M53" s="2">
        <v>0</v>
      </c>
      <c r="O53" s="2">
        <v>0</v>
      </c>
      <c r="Q53" s="2">
        <v>0</v>
      </c>
      <c r="S53">
        <v>0</v>
      </c>
      <c r="AB53" s="2">
        <v>0</v>
      </c>
    </row>
    <row r="54" spans="1:28" hidden="1" x14ac:dyDescent="0.2">
      <c r="A54" s="36"/>
      <c r="B54" s="95" t="s">
        <v>210</v>
      </c>
      <c r="C54" s="37"/>
      <c r="D54" s="15"/>
      <c r="H54" s="16">
        <v>0</v>
      </c>
      <c r="I54" s="24" t="s">
        <v>36</v>
      </c>
      <c r="K54" s="159"/>
      <c r="L54" s="38"/>
      <c r="M54" s="2">
        <v>0</v>
      </c>
      <c r="O54" s="2">
        <v>0</v>
      </c>
      <c r="Q54" s="2">
        <v>0</v>
      </c>
      <c r="S54">
        <v>0</v>
      </c>
      <c r="AB54" s="2">
        <v>0</v>
      </c>
    </row>
    <row r="55" spans="1:28" hidden="1" x14ac:dyDescent="0.2">
      <c r="A55" s="36"/>
      <c r="B55" s="15" t="s">
        <v>61</v>
      </c>
      <c r="C55" s="37"/>
      <c r="D55" s="15"/>
      <c r="H55" s="49">
        <v>0</v>
      </c>
      <c r="I55" s="24" t="s">
        <v>36</v>
      </c>
      <c r="K55" s="159">
        <v>33420</v>
      </c>
      <c r="L55" s="38"/>
      <c r="M55" s="2">
        <v>0</v>
      </c>
      <c r="O55" s="2">
        <v>0</v>
      </c>
      <c r="Q55" s="2">
        <v>0</v>
      </c>
      <c r="S55">
        <v>0</v>
      </c>
      <c r="AB55" s="2">
        <v>0</v>
      </c>
    </row>
    <row r="56" spans="1:28" hidden="1" x14ac:dyDescent="0.2">
      <c r="A56" s="36"/>
      <c r="B56" s="15" t="s">
        <v>62</v>
      </c>
      <c r="C56" s="37"/>
      <c r="D56" s="15"/>
      <c r="H56" s="16">
        <v>0</v>
      </c>
      <c r="I56" s="24" t="s">
        <v>36</v>
      </c>
      <c r="K56"/>
      <c r="L56" s="38"/>
      <c r="M56" s="2">
        <v>0</v>
      </c>
      <c r="O56" s="2">
        <v>0</v>
      </c>
      <c r="Q56" s="2">
        <v>0</v>
      </c>
      <c r="S56">
        <v>0</v>
      </c>
      <c r="U56" s="44"/>
      <c r="W56" s="44"/>
      <c r="AB56" s="2">
        <v>0</v>
      </c>
    </row>
    <row r="57" spans="1:28" hidden="1" x14ac:dyDescent="0.2">
      <c r="A57" s="36"/>
      <c r="B57" s="15"/>
      <c r="C57" s="37"/>
      <c r="D57" s="15"/>
      <c r="G57" s="45" t="s">
        <v>63</v>
      </c>
      <c r="H57" s="46">
        <v>0</v>
      </c>
      <c r="I57" s="24" t="s">
        <v>36</v>
      </c>
      <c r="L57" s="38"/>
      <c r="M57" s="47">
        <v>0</v>
      </c>
      <c r="O57" s="47">
        <v>0</v>
      </c>
      <c r="U57">
        <v>0</v>
      </c>
      <c r="W57" s="50">
        <v>0.4</v>
      </c>
      <c r="AB57" s="2">
        <v>5500</v>
      </c>
    </row>
    <row r="58" spans="1:28" ht="15.75" customHeight="1" x14ac:dyDescent="0.2">
      <c r="A58" s="36"/>
      <c r="B58" s="15"/>
      <c r="C58" s="37"/>
      <c r="D58" s="15"/>
      <c r="G58" s="26" t="s">
        <v>64</v>
      </c>
      <c r="H58" s="46">
        <v>0.4</v>
      </c>
      <c r="I58" s="24" t="s">
        <v>36</v>
      </c>
      <c r="L58" s="38"/>
      <c r="O58" s="47">
        <v>5500</v>
      </c>
    </row>
    <row r="59" spans="1:28" ht="15.75" hidden="1" customHeight="1" x14ac:dyDescent="0.2">
      <c r="A59" s="36"/>
      <c r="B59" s="15"/>
      <c r="C59" s="37"/>
      <c r="D59" s="15"/>
      <c r="G59" s="26"/>
      <c r="I59" s="24"/>
      <c r="L59" s="38"/>
    </row>
    <row r="60" spans="1:28" ht="15.75" hidden="1" customHeight="1" x14ac:dyDescent="0.2">
      <c r="A60" s="36"/>
      <c r="B60" s="15"/>
      <c r="C60" s="37"/>
      <c r="D60" s="15"/>
      <c r="G60" s="26"/>
      <c r="I60" s="24"/>
      <c r="L60" s="38"/>
    </row>
    <row r="61" spans="1:28" hidden="1" x14ac:dyDescent="0.2">
      <c r="A61" s="36"/>
      <c r="B61" s="15" t="s">
        <v>226</v>
      </c>
      <c r="C61" s="37"/>
      <c r="D61" s="15"/>
      <c r="H61" s="16">
        <v>0</v>
      </c>
      <c r="I61" s="24" t="s">
        <v>36</v>
      </c>
      <c r="K61" s="2">
        <v>11440</v>
      </c>
      <c r="L61" s="38"/>
      <c r="M61" s="2">
        <v>0</v>
      </c>
      <c r="O61" s="2">
        <v>0</v>
      </c>
      <c r="Q61" s="2">
        <v>0</v>
      </c>
      <c r="S61">
        <v>0</v>
      </c>
      <c r="AB61" s="2">
        <v>0</v>
      </c>
    </row>
    <row r="62" spans="1:28" hidden="1" x14ac:dyDescent="0.2">
      <c r="A62" s="36"/>
      <c r="B62" s="15" t="s">
        <v>227</v>
      </c>
      <c r="C62" s="37"/>
      <c r="D62" s="15"/>
      <c r="H62" s="16">
        <v>0</v>
      </c>
      <c r="I62" s="24" t="s">
        <v>36</v>
      </c>
      <c r="K62" s="2">
        <v>11880</v>
      </c>
      <c r="L62" s="38"/>
      <c r="M62" s="2">
        <v>0</v>
      </c>
      <c r="O62" s="2">
        <v>0</v>
      </c>
      <c r="Q62" s="2">
        <v>0</v>
      </c>
      <c r="S62">
        <v>0</v>
      </c>
      <c r="AB62" s="2">
        <v>0</v>
      </c>
    </row>
    <row r="63" spans="1:28" hidden="1" x14ac:dyDescent="0.2">
      <c r="A63" s="36"/>
      <c r="B63" s="15" t="s">
        <v>228</v>
      </c>
      <c r="C63" s="37"/>
      <c r="D63" s="15"/>
      <c r="H63" s="16">
        <v>0</v>
      </c>
      <c r="I63" s="24" t="s">
        <v>36</v>
      </c>
      <c r="K63" s="2">
        <v>12760</v>
      </c>
      <c r="L63" s="38"/>
      <c r="M63" s="2">
        <v>0</v>
      </c>
      <c r="O63" s="2">
        <v>0</v>
      </c>
      <c r="Q63" s="2">
        <v>0</v>
      </c>
      <c r="S63">
        <v>0</v>
      </c>
      <c r="AB63" s="2">
        <v>0</v>
      </c>
    </row>
    <row r="64" spans="1:28" hidden="1" x14ac:dyDescent="0.2">
      <c r="A64" s="36"/>
      <c r="B64" s="15" t="s">
        <v>229</v>
      </c>
      <c r="C64" s="37"/>
      <c r="D64" s="15"/>
      <c r="H64" s="16">
        <v>0</v>
      </c>
      <c r="I64" s="24" t="s">
        <v>36</v>
      </c>
      <c r="K64" s="2">
        <v>13640</v>
      </c>
      <c r="L64" s="38"/>
      <c r="M64" s="2">
        <v>0</v>
      </c>
      <c r="O64" s="2">
        <v>0</v>
      </c>
      <c r="Q64" s="2">
        <v>0</v>
      </c>
      <c r="S64">
        <v>0</v>
      </c>
      <c r="AB64" s="2">
        <v>0</v>
      </c>
    </row>
    <row r="65" spans="1:28" hidden="1" x14ac:dyDescent="0.2">
      <c r="A65" s="36"/>
      <c r="B65" s="15" t="s">
        <v>230</v>
      </c>
      <c r="C65" s="37"/>
      <c r="D65" s="15"/>
      <c r="H65" s="16">
        <v>0</v>
      </c>
      <c r="I65" s="24" t="s">
        <v>36</v>
      </c>
      <c r="K65" s="2">
        <v>14520</v>
      </c>
      <c r="L65" s="38"/>
      <c r="M65" s="2">
        <v>0</v>
      </c>
      <c r="O65" s="2">
        <v>0</v>
      </c>
      <c r="Q65" s="2">
        <v>0</v>
      </c>
      <c r="S65">
        <v>0</v>
      </c>
      <c r="AB65" s="2">
        <v>0</v>
      </c>
    </row>
    <row r="66" spans="1:28" hidden="1" x14ac:dyDescent="0.2">
      <c r="A66" s="36"/>
      <c r="B66" s="15" t="s">
        <v>231</v>
      </c>
      <c r="C66" s="37"/>
      <c r="D66" s="15"/>
      <c r="H66" s="16">
        <v>0</v>
      </c>
      <c r="I66" s="24" t="s">
        <v>36</v>
      </c>
      <c r="K66" s="2">
        <v>15390</v>
      </c>
      <c r="L66" s="38"/>
      <c r="M66" s="2">
        <v>0</v>
      </c>
      <c r="O66" s="2">
        <v>0</v>
      </c>
      <c r="Q66" s="2">
        <v>0</v>
      </c>
      <c r="S66">
        <v>0</v>
      </c>
      <c r="AB66" s="2">
        <v>0</v>
      </c>
    </row>
    <row r="67" spans="1:28" hidden="1" x14ac:dyDescent="0.2">
      <c r="A67" s="36"/>
      <c r="B67" s="15" t="s">
        <v>232</v>
      </c>
      <c r="C67" s="37"/>
      <c r="D67" s="15"/>
      <c r="H67" s="16">
        <v>0</v>
      </c>
      <c r="I67" s="24" t="s">
        <v>36</v>
      </c>
      <c r="K67" s="2">
        <v>16720</v>
      </c>
      <c r="L67" s="38"/>
      <c r="M67" s="2">
        <v>0</v>
      </c>
      <c r="O67" s="2">
        <v>0</v>
      </c>
      <c r="Q67" s="2">
        <v>0</v>
      </c>
      <c r="S67">
        <v>0</v>
      </c>
      <c r="AB67" s="2">
        <v>0</v>
      </c>
    </row>
    <row r="68" spans="1:28" hidden="1" x14ac:dyDescent="0.2">
      <c r="A68" s="36"/>
      <c r="B68" s="15" t="s">
        <v>233</v>
      </c>
      <c r="C68" s="37"/>
      <c r="D68" s="15"/>
      <c r="H68" s="16">
        <v>0</v>
      </c>
      <c r="I68" s="24" t="s">
        <v>36</v>
      </c>
      <c r="K68" s="2">
        <v>17150</v>
      </c>
      <c r="L68" s="38"/>
      <c r="M68" s="2">
        <v>0</v>
      </c>
      <c r="O68" s="2">
        <v>0</v>
      </c>
      <c r="Q68" s="2">
        <v>0</v>
      </c>
      <c r="S68">
        <v>0</v>
      </c>
      <c r="AB68" s="2">
        <v>0</v>
      </c>
    </row>
    <row r="69" spans="1:28" hidden="1" x14ac:dyDescent="0.2">
      <c r="A69" s="36"/>
      <c r="B69" s="15" t="s">
        <v>234</v>
      </c>
      <c r="C69" s="37"/>
      <c r="D69" s="15"/>
      <c r="H69" s="16">
        <v>0</v>
      </c>
      <c r="I69" s="24" t="s">
        <v>36</v>
      </c>
      <c r="K69" s="2">
        <v>18030</v>
      </c>
      <c r="L69" s="38"/>
      <c r="M69" s="2">
        <v>0</v>
      </c>
      <c r="O69" s="2">
        <v>0</v>
      </c>
      <c r="Q69" s="2">
        <v>0</v>
      </c>
      <c r="S69">
        <v>0</v>
      </c>
      <c r="AB69" s="2">
        <v>0</v>
      </c>
    </row>
    <row r="70" spans="1:28" hidden="1" x14ac:dyDescent="0.2">
      <c r="A70" s="36"/>
      <c r="B70" s="15" t="s">
        <v>235</v>
      </c>
      <c r="C70" s="37"/>
      <c r="D70" s="48"/>
      <c r="E70" s="48"/>
      <c r="H70" s="16">
        <v>0</v>
      </c>
      <c r="I70" s="24" t="s">
        <v>36</v>
      </c>
      <c r="K70" s="2">
        <v>18910</v>
      </c>
      <c r="L70" s="38"/>
      <c r="M70" s="2">
        <v>0</v>
      </c>
      <c r="O70" s="2">
        <v>0</v>
      </c>
      <c r="Q70" s="2">
        <v>0</v>
      </c>
      <c r="S70">
        <v>0</v>
      </c>
      <c r="AB70" s="2">
        <v>0</v>
      </c>
    </row>
    <row r="71" spans="1:28" hidden="1" x14ac:dyDescent="0.2">
      <c r="A71" s="36"/>
      <c r="B71" s="15" t="s">
        <v>236</v>
      </c>
      <c r="C71" s="37"/>
      <c r="D71" s="4"/>
      <c r="E71" s="4"/>
      <c r="H71" s="16">
        <v>0</v>
      </c>
      <c r="I71" s="24" t="s">
        <v>36</v>
      </c>
      <c r="K71" s="2">
        <v>19790</v>
      </c>
      <c r="L71" s="38"/>
      <c r="M71" s="2">
        <v>0</v>
      </c>
      <c r="O71" s="2">
        <v>0</v>
      </c>
      <c r="Q71" s="2">
        <v>0</v>
      </c>
      <c r="S71">
        <v>0</v>
      </c>
      <c r="AB71" s="2">
        <v>0</v>
      </c>
    </row>
    <row r="72" spans="1:28" hidden="1" x14ac:dyDescent="0.2">
      <c r="A72" s="36"/>
      <c r="B72" s="15" t="s">
        <v>237</v>
      </c>
      <c r="C72" s="37"/>
      <c r="D72" s="15"/>
      <c r="H72" s="16">
        <v>0</v>
      </c>
      <c r="I72" s="24" t="s">
        <v>36</v>
      </c>
      <c r="K72" s="2">
        <v>20660</v>
      </c>
      <c r="L72" s="38"/>
      <c r="M72" s="2">
        <v>0</v>
      </c>
      <c r="O72" s="2">
        <v>0</v>
      </c>
      <c r="Q72" s="2">
        <v>0</v>
      </c>
      <c r="S72">
        <v>0</v>
      </c>
      <c r="AB72" s="2">
        <v>0</v>
      </c>
    </row>
    <row r="73" spans="1:28" hidden="1" x14ac:dyDescent="0.2">
      <c r="A73" s="36"/>
      <c r="B73" s="15" t="s">
        <v>238</v>
      </c>
      <c r="C73" s="37"/>
      <c r="D73" s="15"/>
      <c r="H73" s="16">
        <v>0</v>
      </c>
      <c r="I73" s="24" t="s">
        <v>36</v>
      </c>
      <c r="K73" s="2">
        <v>21540</v>
      </c>
      <c r="L73" s="38"/>
      <c r="M73" s="2">
        <v>0</v>
      </c>
      <c r="O73" s="2">
        <v>0</v>
      </c>
      <c r="Q73" s="2">
        <v>0</v>
      </c>
      <c r="S73">
        <v>0</v>
      </c>
      <c r="AB73" s="2">
        <v>0</v>
      </c>
    </row>
    <row r="74" spans="1:28" hidden="1" x14ac:dyDescent="0.2">
      <c r="A74" s="36"/>
      <c r="B74" s="15" t="s">
        <v>239</v>
      </c>
      <c r="C74" s="37"/>
      <c r="D74" s="15"/>
      <c r="H74" s="16">
        <v>0</v>
      </c>
      <c r="I74" s="24" t="s">
        <v>36</v>
      </c>
      <c r="K74" s="2">
        <v>21490</v>
      </c>
      <c r="L74" s="38"/>
      <c r="M74" s="2">
        <v>0</v>
      </c>
      <c r="O74" s="2">
        <v>0</v>
      </c>
      <c r="Q74" s="2">
        <v>0</v>
      </c>
      <c r="S74">
        <v>0</v>
      </c>
      <c r="AB74" s="2">
        <v>0</v>
      </c>
    </row>
    <row r="75" spans="1:28" hidden="1" x14ac:dyDescent="0.2">
      <c r="A75" s="36"/>
      <c r="B75" s="15" t="s">
        <v>240</v>
      </c>
      <c r="C75" s="37"/>
      <c r="D75" s="15"/>
      <c r="H75" s="16">
        <v>0</v>
      </c>
      <c r="I75" s="24" t="s">
        <v>36</v>
      </c>
      <c r="L75" s="38"/>
      <c r="M75" s="2">
        <v>0</v>
      </c>
      <c r="O75" s="2">
        <v>0</v>
      </c>
      <c r="Q75" s="2">
        <v>0</v>
      </c>
      <c r="S75">
        <v>0</v>
      </c>
      <c r="AB75" s="2">
        <v>0</v>
      </c>
    </row>
    <row r="76" spans="1:28" hidden="1" x14ac:dyDescent="0.2">
      <c r="A76" s="36"/>
      <c r="B76" s="15" t="s">
        <v>241</v>
      </c>
      <c r="C76" s="37"/>
      <c r="D76" s="15"/>
      <c r="H76" s="16">
        <v>0</v>
      </c>
      <c r="I76" s="24" t="s">
        <v>36</v>
      </c>
      <c r="L76" s="38"/>
      <c r="M76" s="2">
        <v>0</v>
      </c>
      <c r="O76" s="2">
        <v>0</v>
      </c>
      <c r="Q76" s="2">
        <v>0</v>
      </c>
      <c r="S76">
        <v>0</v>
      </c>
      <c r="AB76" s="2">
        <v>0</v>
      </c>
    </row>
    <row r="77" spans="1:28" hidden="1" x14ac:dyDescent="0.2">
      <c r="A77" s="36"/>
      <c r="B77" s="95" t="s">
        <v>242</v>
      </c>
      <c r="C77" s="37"/>
      <c r="D77" s="15"/>
      <c r="H77" s="16">
        <v>0</v>
      </c>
      <c r="I77" s="24" t="s">
        <v>36</v>
      </c>
      <c r="L77" s="38"/>
      <c r="M77" s="2">
        <v>0</v>
      </c>
      <c r="O77" s="2">
        <v>0</v>
      </c>
      <c r="Q77" s="2">
        <v>0</v>
      </c>
      <c r="S77">
        <v>0</v>
      </c>
      <c r="AB77" s="2">
        <v>0</v>
      </c>
    </row>
    <row r="78" spans="1:28" hidden="1" x14ac:dyDescent="0.2">
      <c r="A78" s="36"/>
      <c r="B78" s="15" t="s">
        <v>243</v>
      </c>
      <c r="C78" s="37"/>
      <c r="D78" s="15"/>
      <c r="H78" s="49">
        <v>0</v>
      </c>
      <c r="I78" s="24" t="s">
        <v>36</v>
      </c>
      <c r="K78" s="2">
        <v>32080</v>
      </c>
      <c r="L78" s="38"/>
      <c r="M78" s="2">
        <v>0</v>
      </c>
      <c r="O78" s="2">
        <v>0</v>
      </c>
      <c r="Q78" s="2">
        <v>0</v>
      </c>
      <c r="S78">
        <v>0</v>
      </c>
      <c r="AB78" s="2">
        <v>0</v>
      </c>
    </row>
    <row r="79" spans="1:28" hidden="1" x14ac:dyDescent="0.2">
      <c r="A79" s="36"/>
      <c r="B79" s="15" t="s">
        <v>244</v>
      </c>
      <c r="C79" s="37"/>
      <c r="D79" s="15"/>
      <c r="H79" s="16">
        <v>0</v>
      </c>
      <c r="I79" s="24" t="s">
        <v>36</v>
      </c>
      <c r="K79"/>
      <c r="L79" s="38"/>
      <c r="M79" s="2">
        <v>0</v>
      </c>
      <c r="O79" s="2">
        <v>0</v>
      </c>
      <c r="Q79" s="2">
        <v>0</v>
      </c>
      <c r="S79">
        <v>0</v>
      </c>
      <c r="U79" s="44"/>
      <c r="W79" s="44"/>
      <c r="AB79" s="2">
        <v>0</v>
      </c>
    </row>
    <row r="80" spans="1:28" hidden="1" x14ac:dyDescent="0.2">
      <c r="A80" s="36"/>
      <c r="B80" s="15"/>
      <c r="C80" s="37"/>
      <c r="D80" s="15"/>
      <c r="G80" s="45" t="s">
        <v>63</v>
      </c>
      <c r="H80" s="46">
        <v>0</v>
      </c>
      <c r="I80" s="24" t="s">
        <v>36</v>
      </c>
      <c r="L80" s="38"/>
      <c r="M80" s="47">
        <v>0</v>
      </c>
      <c r="O80" s="47">
        <v>0</v>
      </c>
      <c r="U80">
        <v>0</v>
      </c>
      <c r="W80" s="50">
        <v>0</v>
      </c>
      <c r="AB80" s="2">
        <v>0</v>
      </c>
    </row>
    <row r="81" spans="1:36" ht="15.75" hidden="1" customHeight="1" x14ac:dyDescent="0.2">
      <c r="A81" s="36"/>
      <c r="B81" s="15"/>
      <c r="C81" s="37"/>
      <c r="D81" s="15"/>
      <c r="G81" s="26" t="s">
        <v>64</v>
      </c>
      <c r="H81" s="46">
        <v>0</v>
      </c>
      <c r="I81" s="24" t="s">
        <v>36</v>
      </c>
      <c r="L81" s="38"/>
      <c r="O81" s="47">
        <v>0</v>
      </c>
      <c r="AJ81" t="e">
        <v>#DIV/0!</v>
      </c>
    </row>
    <row r="82" spans="1:36" hidden="1" x14ac:dyDescent="0.2">
      <c r="A82" s="39"/>
      <c r="B82" s="15"/>
      <c r="C82" s="37"/>
      <c r="D82" s="15"/>
      <c r="I82" s="24"/>
      <c r="L82" s="38"/>
    </row>
    <row r="83" spans="1:36" hidden="1" x14ac:dyDescent="0.2">
      <c r="A83" s="39" t="s">
        <v>45</v>
      </c>
      <c r="B83" s="15"/>
      <c r="C83" s="37"/>
      <c r="D83" s="15"/>
      <c r="H83" s="4"/>
      <c r="I83" s="24"/>
      <c r="L83" s="38"/>
    </row>
    <row r="84" spans="1:36" hidden="1" x14ac:dyDescent="0.2">
      <c r="A84" s="36"/>
      <c r="B84" s="15" t="s">
        <v>160</v>
      </c>
      <c r="C84" s="37"/>
      <c r="D84" s="15"/>
      <c r="H84" s="16">
        <v>0</v>
      </c>
      <c r="I84" s="24" t="s">
        <v>36</v>
      </c>
      <c r="L84" s="38"/>
      <c r="M84" s="2">
        <v>0</v>
      </c>
      <c r="O84" s="2">
        <v>0</v>
      </c>
      <c r="Q84" s="2">
        <v>0</v>
      </c>
      <c r="S84">
        <v>0</v>
      </c>
      <c r="AB84" s="2">
        <v>0</v>
      </c>
    </row>
    <row r="85" spans="1:36" hidden="1" x14ac:dyDescent="0.2">
      <c r="A85" s="36"/>
      <c r="B85" s="15" t="s">
        <v>156</v>
      </c>
      <c r="C85" s="37"/>
      <c r="D85" s="15"/>
      <c r="H85" s="16">
        <v>0</v>
      </c>
      <c r="I85" s="24" t="s">
        <v>36</v>
      </c>
      <c r="K85" s="2">
        <v>13241.800000000001</v>
      </c>
      <c r="L85" s="38"/>
      <c r="M85" s="2">
        <v>0</v>
      </c>
      <c r="O85" s="2">
        <v>0</v>
      </c>
      <c r="Q85" s="2">
        <v>0</v>
      </c>
      <c r="S85">
        <v>0</v>
      </c>
      <c r="AB85" s="2">
        <v>0</v>
      </c>
    </row>
    <row r="86" spans="1:36" hidden="1" x14ac:dyDescent="0.2">
      <c r="A86" s="36"/>
      <c r="B86" s="15" t="s">
        <v>157</v>
      </c>
      <c r="C86" s="37"/>
      <c r="D86" s="15"/>
      <c r="H86" s="16">
        <v>0</v>
      </c>
      <c r="I86" s="24" t="s">
        <v>36</v>
      </c>
      <c r="K86" s="2">
        <v>13475.000000000002</v>
      </c>
      <c r="L86" s="38"/>
      <c r="M86" s="2">
        <v>0</v>
      </c>
      <c r="O86" s="2">
        <v>0</v>
      </c>
      <c r="Q86" s="2">
        <v>0</v>
      </c>
      <c r="S86">
        <v>0</v>
      </c>
      <c r="AB86" s="2">
        <v>0</v>
      </c>
    </row>
    <row r="87" spans="1:36" s="96" customFormat="1" hidden="1" x14ac:dyDescent="0.2">
      <c r="A87" s="36"/>
      <c r="B87" s="15" t="s">
        <v>158</v>
      </c>
      <c r="C87" s="37"/>
      <c r="D87" s="15"/>
      <c r="E87" s="15"/>
      <c r="F87" s="15"/>
      <c r="G87"/>
      <c r="H87" s="16">
        <v>0</v>
      </c>
      <c r="I87" s="24" t="s">
        <v>36</v>
      </c>
      <c r="J87"/>
      <c r="K87" s="2">
        <v>13910.6</v>
      </c>
      <c r="L87" s="38"/>
      <c r="M87" s="2">
        <v>0</v>
      </c>
      <c r="N87" s="2"/>
      <c r="O87" s="2">
        <v>0</v>
      </c>
      <c r="P87"/>
      <c r="Q87" s="2">
        <v>0</v>
      </c>
      <c r="R87"/>
      <c r="S87">
        <v>0</v>
      </c>
      <c r="T87"/>
      <c r="U87"/>
      <c r="V87"/>
      <c r="W87"/>
      <c r="X87"/>
      <c r="Y87"/>
      <c r="Z87" s="16"/>
      <c r="AA87"/>
      <c r="AB87" s="2">
        <v>0</v>
      </c>
    </row>
    <row r="88" spans="1:36" hidden="1" x14ac:dyDescent="0.2">
      <c r="A88" s="36"/>
      <c r="B88" s="15" t="s">
        <v>159</v>
      </c>
      <c r="C88" s="37"/>
      <c r="D88" s="15"/>
      <c r="H88" s="16">
        <v>0</v>
      </c>
      <c r="I88" s="24" t="s">
        <v>36</v>
      </c>
      <c r="K88" s="2">
        <v>14171.300000000001</v>
      </c>
      <c r="L88" s="38"/>
      <c r="M88" s="2">
        <v>0</v>
      </c>
      <c r="O88" s="2">
        <v>0</v>
      </c>
      <c r="Q88" s="2">
        <v>0</v>
      </c>
      <c r="S88">
        <v>0</v>
      </c>
      <c r="AB88" s="2">
        <v>0</v>
      </c>
    </row>
    <row r="89" spans="1:36" hidden="1" x14ac:dyDescent="0.2">
      <c r="A89" s="36"/>
      <c r="B89" s="15" t="s">
        <v>161</v>
      </c>
      <c r="C89" s="37"/>
      <c r="D89" s="15"/>
      <c r="H89" s="16">
        <v>0</v>
      </c>
      <c r="I89" s="24" t="s">
        <v>36</v>
      </c>
      <c r="L89" s="38"/>
      <c r="M89" s="2">
        <v>0</v>
      </c>
      <c r="O89" s="2">
        <v>0</v>
      </c>
      <c r="Q89" s="2">
        <v>0</v>
      </c>
      <c r="S89">
        <v>0</v>
      </c>
      <c r="AB89" s="2">
        <v>0</v>
      </c>
    </row>
    <row r="90" spans="1:36" hidden="1" x14ac:dyDescent="0.2">
      <c r="A90" s="36"/>
      <c r="B90" s="15" t="s">
        <v>162</v>
      </c>
      <c r="C90" s="37"/>
      <c r="D90" s="15"/>
      <c r="H90" s="16">
        <v>0</v>
      </c>
      <c r="I90" s="24" t="s">
        <v>36</v>
      </c>
      <c r="K90" s="2">
        <v>14693.800000000001</v>
      </c>
      <c r="L90" s="38"/>
      <c r="M90" s="2">
        <v>0</v>
      </c>
      <c r="O90" s="2">
        <v>0</v>
      </c>
      <c r="Q90" s="2">
        <v>0</v>
      </c>
      <c r="S90">
        <v>0</v>
      </c>
      <c r="AB90" s="2">
        <v>0</v>
      </c>
    </row>
    <row r="91" spans="1:36" hidden="1" x14ac:dyDescent="0.2">
      <c r="A91" s="36"/>
      <c r="B91" s="15" t="s">
        <v>163</v>
      </c>
      <c r="C91" s="37"/>
      <c r="D91" s="15"/>
      <c r="H91" s="16">
        <v>0</v>
      </c>
      <c r="I91" s="24" t="s">
        <v>36</v>
      </c>
      <c r="L91" s="38"/>
      <c r="M91" s="2">
        <v>0</v>
      </c>
      <c r="O91" s="2">
        <v>0</v>
      </c>
      <c r="Q91" s="2">
        <v>0</v>
      </c>
      <c r="S91">
        <v>0</v>
      </c>
      <c r="AB91" s="2">
        <v>0</v>
      </c>
    </row>
    <row r="92" spans="1:36" s="96" customFormat="1" hidden="1" x14ac:dyDescent="0.2">
      <c r="A92" s="36"/>
      <c r="B92" s="15" t="s">
        <v>164</v>
      </c>
      <c r="C92" s="37"/>
      <c r="D92" s="15"/>
      <c r="E92" s="15"/>
      <c r="F92" s="15"/>
      <c r="G92"/>
      <c r="H92" s="16">
        <v>0</v>
      </c>
      <c r="I92" s="24" t="s">
        <v>36</v>
      </c>
      <c r="J92"/>
      <c r="K92" s="2">
        <v>15565.000000000002</v>
      </c>
      <c r="L92" s="38"/>
      <c r="M92" s="2">
        <v>0</v>
      </c>
      <c r="N92" s="2"/>
      <c r="O92" s="2">
        <v>0</v>
      </c>
      <c r="P92"/>
      <c r="Q92" s="2">
        <v>0</v>
      </c>
      <c r="R92"/>
      <c r="S92">
        <v>0</v>
      </c>
      <c r="T92"/>
      <c r="U92"/>
      <c r="V92"/>
      <c r="W92"/>
      <c r="X92"/>
      <c r="Y92"/>
      <c r="Z92" s="16"/>
      <c r="AA92"/>
      <c r="AB92" s="2">
        <v>0</v>
      </c>
    </row>
    <row r="93" spans="1:36" hidden="1" x14ac:dyDescent="0.2">
      <c r="A93" s="36"/>
      <c r="B93" s="15" t="s">
        <v>165</v>
      </c>
      <c r="C93" s="37"/>
      <c r="D93" s="15"/>
      <c r="E93" s="48"/>
      <c r="H93" s="16">
        <v>0</v>
      </c>
      <c r="I93" s="24" t="s">
        <v>36</v>
      </c>
      <c r="L93" s="38"/>
      <c r="M93" s="2">
        <v>0</v>
      </c>
      <c r="O93" s="2">
        <v>0</v>
      </c>
      <c r="Q93" s="2">
        <v>0</v>
      </c>
      <c r="S93">
        <v>0</v>
      </c>
      <c r="AB93" s="2">
        <v>0</v>
      </c>
    </row>
    <row r="94" spans="1:36" hidden="1" x14ac:dyDescent="0.2">
      <c r="A94" s="36"/>
      <c r="B94" s="15" t="s">
        <v>166</v>
      </c>
      <c r="C94" s="37"/>
      <c r="D94" s="15"/>
      <c r="E94" s="4"/>
      <c r="H94" s="16">
        <v>0</v>
      </c>
      <c r="I94" s="24" t="s">
        <v>36</v>
      </c>
      <c r="L94" s="38"/>
      <c r="M94" s="2">
        <v>0</v>
      </c>
      <c r="O94" s="2">
        <v>0</v>
      </c>
      <c r="Q94" s="2">
        <v>0</v>
      </c>
      <c r="S94">
        <v>0</v>
      </c>
      <c r="AB94" s="2">
        <v>0</v>
      </c>
    </row>
    <row r="95" spans="1:36" hidden="1" x14ac:dyDescent="0.2">
      <c r="A95" s="36"/>
      <c r="B95" s="15" t="s">
        <v>167</v>
      </c>
      <c r="C95" s="37"/>
      <c r="D95" s="15"/>
      <c r="H95" s="16">
        <v>0</v>
      </c>
      <c r="I95" s="24" t="s">
        <v>36</v>
      </c>
      <c r="L95" s="38"/>
      <c r="M95" s="2">
        <v>0</v>
      </c>
      <c r="O95" s="2">
        <v>0</v>
      </c>
      <c r="Q95" s="2">
        <v>0</v>
      </c>
      <c r="S95">
        <v>0</v>
      </c>
      <c r="AB95" s="2">
        <v>0</v>
      </c>
    </row>
    <row r="96" spans="1:36" s="96" customFormat="1" hidden="1" x14ac:dyDescent="0.2">
      <c r="A96" s="36"/>
      <c r="B96" s="15" t="s">
        <v>168</v>
      </c>
      <c r="C96" s="37"/>
      <c r="D96" s="15"/>
      <c r="E96" s="15"/>
      <c r="F96" s="15"/>
      <c r="G96"/>
      <c r="H96" s="16">
        <v>0</v>
      </c>
      <c r="I96" s="24" t="s">
        <v>36</v>
      </c>
      <c r="J96"/>
      <c r="K96" s="2">
        <v>17365.7</v>
      </c>
      <c r="L96" s="38"/>
      <c r="M96" s="2">
        <v>0</v>
      </c>
      <c r="N96" s="2"/>
      <c r="O96" s="2">
        <v>0</v>
      </c>
      <c r="P96"/>
      <c r="Q96" s="2">
        <v>0</v>
      </c>
      <c r="R96"/>
      <c r="S96">
        <v>0</v>
      </c>
      <c r="T96"/>
      <c r="U96"/>
      <c r="V96"/>
      <c r="W96"/>
      <c r="X96"/>
      <c r="Y96"/>
      <c r="Z96" s="16"/>
      <c r="AA96"/>
      <c r="AB96" s="2">
        <v>0</v>
      </c>
    </row>
    <row r="97" spans="1:28" hidden="1" x14ac:dyDescent="0.2">
      <c r="A97" s="36"/>
      <c r="B97" s="15" t="s">
        <v>169</v>
      </c>
      <c r="C97" s="37"/>
      <c r="D97" s="15"/>
      <c r="H97" s="16">
        <v>0</v>
      </c>
      <c r="I97" s="24" t="s">
        <v>36</v>
      </c>
      <c r="L97" s="38"/>
      <c r="M97" s="2">
        <v>0</v>
      </c>
      <c r="O97" s="2">
        <v>0</v>
      </c>
      <c r="Q97" s="2">
        <v>0</v>
      </c>
      <c r="S97">
        <v>0</v>
      </c>
      <c r="AB97" s="2">
        <v>0</v>
      </c>
    </row>
    <row r="98" spans="1:28" hidden="1" x14ac:dyDescent="0.2">
      <c r="A98" s="36"/>
      <c r="B98" s="15" t="s">
        <v>170</v>
      </c>
      <c r="C98" s="37"/>
      <c r="D98" s="15"/>
      <c r="H98" s="16">
        <v>0</v>
      </c>
      <c r="I98" s="24" t="s">
        <v>36</v>
      </c>
      <c r="L98" s="38"/>
      <c r="M98" s="2">
        <v>0</v>
      </c>
      <c r="O98" s="2">
        <v>0</v>
      </c>
      <c r="Q98" s="2">
        <v>0</v>
      </c>
      <c r="S98">
        <v>0</v>
      </c>
      <c r="AB98" s="2">
        <v>0</v>
      </c>
    </row>
    <row r="99" spans="1:28" hidden="1" x14ac:dyDescent="0.2">
      <c r="A99" s="36"/>
      <c r="B99" s="15" t="s">
        <v>171</v>
      </c>
      <c r="C99" s="37"/>
      <c r="D99" s="15"/>
      <c r="H99" s="16">
        <v>0</v>
      </c>
      <c r="I99" s="24" t="s">
        <v>36</v>
      </c>
      <c r="L99" s="38"/>
      <c r="M99" s="2">
        <v>0</v>
      </c>
      <c r="O99" s="2">
        <v>0</v>
      </c>
      <c r="Q99" s="2">
        <v>0</v>
      </c>
      <c r="S99">
        <v>0</v>
      </c>
      <c r="AB99" s="2">
        <v>0</v>
      </c>
    </row>
    <row r="100" spans="1:28" hidden="1" x14ac:dyDescent="0.2">
      <c r="A100" s="36"/>
      <c r="B100" s="15" t="s">
        <v>172</v>
      </c>
      <c r="C100" s="37" t="s">
        <v>176</v>
      </c>
      <c r="D100" s="15"/>
      <c r="H100" s="16">
        <v>0</v>
      </c>
      <c r="I100" s="24" t="s">
        <v>36</v>
      </c>
      <c r="K100" s="2">
        <v>19456.800000000003</v>
      </c>
      <c r="L100" s="38"/>
      <c r="M100" s="2">
        <v>0</v>
      </c>
      <c r="O100" s="2">
        <v>0</v>
      </c>
      <c r="Q100" s="2">
        <v>0</v>
      </c>
      <c r="S100">
        <v>0</v>
      </c>
      <c r="AB100" s="2">
        <v>0</v>
      </c>
    </row>
    <row r="101" spans="1:28" s="96" customFormat="1" hidden="1" x14ac:dyDescent="0.2">
      <c r="A101" s="36"/>
      <c r="B101" s="15" t="s">
        <v>173</v>
      </c>
      <c r="C101" s="37"/>
      <c r="D101" s="15"/>
      <c r="E101" s="15"/>
      <c r="F101" s="15"/>
      <c r="G101"/>
      <c r="H101" s="49">
        <v>0</v>
      </c>
      <c r="I101" s="24" t="s">
        <v>36</v>
      </c>
      <c r="J101"/>
      <c r="K101" s="2">
        <v>21547.9</v>
      </c>
      <c r="L101" s="38"/>
      <c r="M101" s="2">
        <v>0</v>
      </c>
      <c r="N101" s="2"/>
      <c r="O101" s="2">
        <v>0</v>
      </c>
      <c r="P101"/>
      <c r="Q101" s="2">
        <v>0</v>
      </c>
      <c r="R101"/>
      <c r="S101">
        <v>0</v>
      </c>
      <c r="T101"/>
      <c r="U101"/>
      <c r="V101"/>
      <c r="W101"/>
      <c r="X101"/>
      <c r="Y101"/>
      <c r="Z101" s="16"/>
      <c r="AA101"/>
      <c r="AB101" s="2">
        <v>0</v>
      </c>
    </row>
    <row r="102" spans="1:28" hidden="1" x14ac:dyDescent="0.2">
      <c r="A102" s="36"/>
      <c r="B102" s="15" t="s">
        <v>174</v>
      </c>
      <c r="C102" s="37"/>
      <c r="D102" s="15"/>
      <c r="H102" s="16">
        <v>0</v>
      </c>
      <c r="I102" s="24" t="s">
        <v>36</v>
      </c>
      <c r="L102" s="38"/>
      <c r="M102" s="2">
        <v>0</v>
      </c>
      <c r="O102" s="2">
        <v>0</v>
      </c>
      <c r="Q102" s="2">
        <v>0</v>
      </c>
      <c r="S102">
        <v>0</v>
      </c>
      <c r="U102" s="44"/>
      <c r="W102" s="44"/>
      <c r="AB102" s="2">
        <v>0</v>
      </c>
    </row>
    <row r="103" spans="1:28" hidden="1" x14ac:dyDescent="0.2">
      <c r="A103" s="36"/>
      <c r="B103" s="15" t="s">
        <v>160</v>
      </c>
      <c r="C103" s="37"/>
      <c r="D103" s="15" t="s">
        <v>175</v>
      </c>
      <c r="H103" s="16">
        <v>0</v>
      </c>
      <c r="I103" s="24" t="s">
        <v>36</v>
      </c>
      <c r="L103" s="38"/>
      <c r="M103" s="2">
        <v>0</v>
      </c>
      <c r="O103" s="2">
        <v>0</v>
      </c>
      <c r="Q103" s="2">
        <v>0</v>
      </c>
      <c r="S103">
        <v>0</v>
      </c>
      <c r="AB103" s="2">
        <v>0</v>
      </c>
    </row>
    <row r="104" spans="1:28" hidden="1" x14ac:dyDescent="0.2">
      <c r="A104" s="36"/>
      <c r="B104" s="15" t="s">
        <v>156</v>
      </c>
      <c r="C104" s="37"/>
      <c r="D104" s="15" t="s">
        <v>175</v>
      </c>
      <c r="H104" s="16">
        <v>0</v>
      </c>
      <c r="I104" s="24" t="s">
        <v>36</v>
      </c>
      <c r="K104" s="2">
        <v>14942.4</v>
      </c>
      <c r="L104" s="38"/>
      <c r="M104" s="2">
        <v>0</v>
      </c>
      <c r="O104" s="2">
        <v>0</v>
      </c>
      <c r="Q104" s="2">
        <v>0</v>
      </c>
      <c r="S104">
        <v>0</v>
      </c>
      <c r="AB104" s="2">
        <v>0</v>
      </c>
    </row>
    <row r="105" spans="1:28" hidden="1" x14ac:dyDescent="0.2">
      <c r="A105" s="36"/>
      <c r="B105" s="15" t="s">
        <v>157</v>
      </c>
      <c r="C105" s="37"/>
      <c r="D105" s="15" t="s">
        <v>175</v>
      </c>
      <c r="H105" s="16">
        <v>0</v>
      </c>
      <c r="I105" s="24" t="s">
        <v>36</v>
      </c>
      <c r="K105" s="2">
        <v>15206.4</v>
      </c>
      <c r="L105" s="38"/>
      <c r="M105" s="2">
        <v>0</v>
      </c>
      <c r="O105" s="2">
        <v>0</v>
      </c>
      <c r="Q105" s="2">
        <v>0</v>
      </c>
      <c r="S105">
        <v>0</v>
      </c>
      <c r="AB105" s="2">
        <v>0</v>
      </c>
    </row>
    <row r="106" spans="1:28" hidden="1" x14ac:dyDescent="0.2">
      <c r="A106" s="36"/>
      <c r="B106" s="15" t="s">
        <v>158</v>
      </c>
      <c r="C106" s="37"/>
      <c r="D106" s="15" t="s">
        <v>175</v>
      </c>
      <c r="H106" s="16">
        <v>0</v>
      </c>
      <c r="I106" s="24" t="s">
        <v>36</v>
      </c>
      <c r="K106" s="2">
        <v>15523.200000000003</v>
      </c>
      <c r="L106" s="38"/>
      <c r="M106" s="2">
        <v>0</v>
      </c>
      <c r="O106" s="2">
        <v>0</v>
      </c>
      <c r="Q106" s="2">
        <v>0</v>
      </c>
      <c r="S106">
        <v>0</v>
      </c>
      <c r="AB106" s="2">
        <v>0</v>
      </c>
    </row>
    <row r="107" spans="1:28" hidden="1" x14ac:dyDescent="0.2">
      <c r="A107" s="36"/>
      <c r="B107" s="15" t="s">
        <v>159</v>
      </c>
      <c r="C107" s="37"/>
      <c r="D107" s="15" t="s">
        <v>175</v>
      </c>
      <c r="H107" s="16">
        <v>0</v>
      </c>
      <c r="I107" s="24" t="s">
        <v>36</v>
      </c>
      <c r="K107" s="2">
        <v>15840</v>
      </c>
      <c r="L107" s="38"/>
      <c r="M107" s="2">
        <v>0</v>
      </c>
      <c r="O107" s="2">
        <v>0</v>
      </c>
      <c r="Q107" s="2">
        <v>0</v>
      </c>
      <c r="S107">
        <v>0</v>
      </c>
      <c r="AB107" s="2">
        <v>0</v>
      </c>
    </row>
    <row r="108" spans="1:28" hidden="1" x14ac:dyDescent="0.2">
      <c r="A108" s="36"/>
      <c r="B108" s="15" t="s">
        <v>161</v>
      </c>
      <c r="C108" s="37"/>
      <c r="D108" s="15" t="s">
        <v>175</v>
      </c>
      <c r="H108" s="16">
        <v>0</v>
      </c>
      <c r="I108" s="24" t="s">
        <v>36</v>
      </c>
      <c r="K108" s="2">
        <v>16103.999999999998</v>
      </c>
      <c r="L108" s="38"/>
      <c r="M108" s="2">
        <v>0</v>
      </c>
      <c r="O108" s="2">
        <v>0</v>
      </c>
      <c r="Q108" s="2">
        <v>0</v>
      </c>
      <c r="S108">
        <v>0</v>
      </c>
      <c r="AB108" s="2">
        <v>0</v>
      </c>
    </row>
    <row r="109" spans="1:28" hidden="1" x14ac:dyDescent="0.2">
      <c r="A109" s="36"/>
      <c r="B109" s="15" t="s">
        <v>162</v>
      </c>
      <c r="C109" s="37"/>
      <c r="D109" s="15" t="s">
        <v>175</v>
      </c>
      <c r="H109" s="16">
        <v>0</v>
      </c>
      <c r="I109" s="24" t="s">
        <v>36</v>
      </c>
      <c r="K109" s="2">
        <v>16473.600000000002</v>
      </c>
      <c r="L109" s="38"/>
      <c r="M109" s="2">
        <v>0</v>
      </c>
      <c r="O109" s="2">
        <v>0</v>
      </c>
      <c r="Q109" s="2">
        <v>0</v>
      </c>
      <c r="S109">
        <v>0</v>
      </c>
      <c r="AB109" s="2">
        <v>0</v>
      </c>
    </row>
    <row r="110" spans="1:28" hidden="1" x14ac:dyDescent="0.2">
      <c r="A110" s="36"/>
      <c r="B110" s="15" t="s">
        <v>163</v>
      </c>
      <c r="C110" s="37"/>
      <c r="D110" s="15" t="s">
        <v>175</v>
      </c>
      <c r="H110" s="16">
        <v>0</v>
      </c>
      <c r="I110" s="24" t="s">
        <v>36</v>
      </c>
      <c r="K110" s="2">
        <v>16896</v>
      </c>
      <c r="L110" s="38"/>
      <c r="M110" s="2">
        <v>0</v>
      </c>
      <c r="O110" s="2">
        <v>0</v>
      </c>
      <c r="Q110" s="2">
        <v>0</v>
      </c>
      <c r="S110">
        <v>0</v>
      </c>
      <c r="AB110" s="2">
        <v>0</v>
      </c>
    </row>
    <row r="111" spans="1:28" hidden="1" x14ac:dyDescent="0.2">
      <c r="A111" s="36"/>
      <c r="B111" s="15" t="s">
        <v>164</v>
      </c>
      <c r="C111" s="37"/>
      <c r="D111" s="15" t="s">
        <v>175</v>
      </c>
      <c r="H111" s="16">
        <v>0</v>
      </c>
      <c r="I111" s="24" t="s">
        <v>36</v>
      </c>
      <c r="K111" s="2">
        <v>17160</v>
      </c>
      <c r="L111" s="38"/>
      <c r="M111" s="2">
        <v>0</v>
      </c>
      <c r="O111" s="2">
        <v>0</v>
      </c>
      <c r="Q111" s="2">
        <v>0</v>
      </c>
      <c r="S111">
        <v>0</v>
      </c>
      <c r="AB111" s="2">
        <v>0</v>
      </c>
    </row>
    <row r="112" spans="1:28" hidden="1" x14ac:dyDescent="0.2">
      <c r="A112" s="36"/>
      <c r="B112" s="15" t="s">
        <v>165</v>
      </c>
      <c r="C112" s="37"/>
      <c r="D112" s="15" t="s">
        <v>175</v>
      </c>
      <c r="E112" s="48"/>
      <c r="H112" s="16">
        <v>0</v>
      </c>
      <c r="I112" s="24" t="s">
        <v>36</v>
      </c>
      <c r="L112" s="38"/>
      <c r="M112" s="2">
        <v>0</v>
      </c>
      <c r="O112" s="2">
        <v>0</v>
      </c>
      <c r="Q112" s="2">
        <v>0</v>
      </c>
      <c r="S112">
        <v>0</v>
      </c>
      <c r="AB112" s="2">
        <v>0</v>
      </c>
    </row>
    <row r="113" spans="1:28" hidden="1" x14ac:dyDescent="0.2">
      <c r="A113" s="36"/>
      <c r="B113" s="15" t="s">
        <v>166</v>
      </c>
      <c r="C113" s="37"/>
      <c r="D113" s="15" t="s">
        <v>175</v>
      </c>
      <c r="E113" s="4"/>
      <c r="H113" s="16">
        <v>0</v>
      </c>
      <c r="I113" s="24" t="s">
        <v>36</v>
      </c>
      <c r="L113" s="38"/>
      <c r="M113" s="2">
        <v>0</v>
      </c>
      <c r="O113" s="2">
        <v>0</v>
      </c>
      <c r="Q113" s="2">
        <v>0</v>
      </c>
      <c r="S113">
        <v>0</v>
      </c>
      <c r="AB113" s="2">
        <v>0</v>
      </c>
    </row>
    <row r="114" spans="1:28" hidden="1" x14ac:dyDescent="0.2">
      <c r="A114" s="36"/>
      <c r="B114" s="15" t="s">
        <v>167</v>
      </c>
      <c r="C114" s="37"/>
      <c r="D114" s="15" t="s">
        <v>175</v>
      </c>
      <c r="H114" s="16">
        <v>0</v>
      </c>
      <c r="I114" s="24" t="s">
        <v>36</v>
      </c>
      <c r="L114" s="38"/>
      <c r="M114" s="2">
        <v>0</v>
      </c>
      <c r="O114" s="2">
        <v>0</v>
      </c>
      <c r="Q114" s="2">
        <v>0</v>
      </c>
      <c r="S114">
        <v>0</v>
      </c>
      <c r="AB114" s="2">
        <v>0</v>
      </c>
    </row>
    <row r="115" spans="1:28" hidden="1" x14ac:dyDescent="0.2">
      <c r="A115" s="36"/>
      <c r="B115" s="15" t="s">
        <v>168</v>
      </c>
      <c r="C115" s="37"/>
      <c r="D115" s="15" t="s">
        <v>175</v>
      </c>
      <c r="H115" s="16">
        <v>0</v>
      </c>
      <c r="I115" s="24" t="s">
        <v>36</v>
      </c>
      <c r="K115" s="2">
        <v>18744</v>
      </c>
      <c r="L115" s="38"/>
      <c r="M115" s="2">
        <v>0</v>
      </c>
      <c r="O115" s="2">
        <v>0</v>
      </c>
      <c r="Q115" s="2">
        <v>0</v>
      </c>
      <c r="S115">
        <v>0</v>
      </c>
      <c r="AB115" s="2">
        <v>0</v>
      </c>
    </row>
    <row r="116" spans="1:28" hidden="1" x14ac:dyDescent="0.2">
      <c r="A116" s="36"/>
      <c r="B116" s="15" t="s">
        <v>169</v>
      </c>
      <c r="C116" s="37"/>
      <c r="D116" s="15" t="s">
        <v>175</v>
      </c>
      <c r="H116" s="16">
        <v>0</v>
      </c>
      <c r="I116" s="24" t="s">
        <v>36</v>
      </c>
      <c r="L116" s="38"/>
      <c r="M116" s="2">
        <v>0</v>
      </c>
      <c r="O116" s="2">
        <v>0</v>
      </c>
      <c r="Q116" s="2">
        <v>0</v>
      </c>
      <c r="S116">
        <v>0</v>
      </c>
      <c r="AB116" s="2">
        <v>0</v>
      </c>
    </row>
    <row r="117" spans="1:28" hidden="1" x14ac:dyDescent="0.2">
      <c r="A117" s="36"/>
      <c r="B117" s="15" t="s">
        <v>170</v>
      </c>
      <c r="C117" s="37"/>
      <c r="D117" s="15" t="s">
        <v>175</v>
      </c>
      <c r="H117" s="16">
        <v>0</v>
      </c>
      <c r="I117" s="24" t="s">
        <v>36</v>
      </c>
      <c r="L117" s="38"/>
      <c r="M117" s="2">
        <v>0</v>
      </c>
      <c r="O117" s="2">
        <v>0</v>
      </c>
      <c r="Q117" s="2">
        <v>0</v>
      </c>
      <c r="S117">
        <v>0</v>
      </c>
      <c r="AB117" s="2">
        <v>0</v>
      </c>
    </row>
    <row r="118" spans="1:28" hidden="1" x14ac:dyDescent="0.2">
      <c r="A118" s="36"/>
      <c r="B118" s="15" t="s">
        <v>171</v>
      </c>
      <c r="C118" s="37"/>
      <c r="D118" s="15" t="s">
        <v>175</v>
      </c>
      <c r="H118" s="16">
        <v>0</v>
      </c>
      <c r="I118" s="24" t="s">
        <v>36</v>
      </c>
      <c r="L118" s="38"/>
      <c r="M118" s="2">
        <v>0</v>
      </c>
      <c r="O118" s="2">
        <v>0</v>
      </c>
      <c r="Q118" s="2">
        <v>0</v>
      </c>
      <c r="S118">
        <v>0</v>
      </c>
      <c r="AB118" s="2">
        <v>0</v>
      </c>
    </row>
    <row r="119" spans="1:28" hidden="1" x14ac:dyDescent="0.2">
      <c r="A119" s="36"/>
      <c r="B119" s="15" t="s">
        <v>172</v>
      </c>
      <c r="C119" s="37"/>
      <c r="D119" s="15" t="s">
        <v>175</v>
      </c>
      <c r="H119" s="16">
        <v>0</v>
      </c>
      <c r="I119" s="24" t="s">
        <v>36</v>
      </c>
      <c r="L119" s="38"/>
      <c r="M119" s="2">
        <v>0</v>
      </c>
      <c r="O119" s="2">
        <v>0</v>
      </c>
      <c r="Q119" s="2">
        <v>0</v>
      </c>
      <c r="S119">
        <v>0</v>
      </c>
      <c r="AB119" s="2">
        <v>0</v>
      </c>
    </row>
    <row r="120" spans="1:28" hidden="1" x14ac:dyDescent="0.2">
      <c r="A120" s="36"/>
      <c r="B120" s="15" t="s">
        <v>173</v>
      </c>
      <c r="C120" s="37"/>
      <c r="D120" s="15" t="s">
        <v>175</v>
      </c>
      <c r="H120" s="49">
        <v>0</v>
      </c>
      <c r="I120" s="24" t="s">
        <v>36</v>
      </c>
      <c r="K120" s="2">
        <v>22440</v>
      </c>
      <c r="L120" s="38"/>
      <c r="M120" s="2">
        <v>0</v>
      </c>
      <c r="O120" s="2">
        <v>0</v>
      </c>
      <c r="Q120" s="2">
        <v>0</v>
      </c>
      <c r="S120">
        <v>0</v>
      </c>
      <c r="AB120" s="2">
        <v>0</v>
      </c>
    </row>
    <row r="121" spans="1:28" hidden="1" x14ac:dyDescent="0.2">
      <c r="A121" s="36"/>
      <c r="B121" s="15" t="s">
        <v>174</v>
      </c>
      <c r="C121" s="37"/>
      <c r="D121" s="15" t="s">
        <v>175</v>
      </c>
      <c r="H121" s="16">
        <v>0</v>
      </c>
      <c r="I121" s="24" t="s">
        <v>36</v>
      </c>
      <c r="L121" s="38"/>
      <c r="M121" s="2">
        <v>0</v>
      </c>
      <c r="O121" s="2">
        <v>0</v>
      </c>
      <c r="Q121" s="2">
        <v>0</v>
      </c>
      <c r="S121">
        <v>0</v>
      </c>
      <c r="U121" s="44"/>
      <c r="W121" s="44"/>
      <c r="AB121" s="2">
        <v>0</v>
      </c>
    </row>
    <row r="122" spans="1:28" hidden="1" x14ac:dyDescent="0.2">
      <c r="A122" s="36"/>
      <c r="B122" s="15"/>
      <c r="C122" s="37"/>
      <c r="D122" s="15"/>
      <c r="G122" s="45" t="s">
        <v>63</v>
      </c>
      <c r="H122" s="46">
        <v>0</v>
      </c>
      <c r="I122" s="24" t="s">
        <v>36</v>
      </c>
      <c r="L122" s="38"/>
      <c r="M122" s="47">
        <v>0</v>
      </c>
      <c r="O122" s="47">
        <v>0</v>
      </c>
      <c r="U122">
        <v>0</v>
      </c>
      <c r="W122" s="50">
        <v>0</v>
      </c>
      <c r="AB122" s="2">
        <v>0</v>
      </c>
    </row>
    <row r="123" spans="1:28" hidden="1" x14ac:dyDescent="0.2">
      <c r="A123" s="36"/>
      <c r="B123" s="15"/>
      <c r="C123" s="37"/>
      <c r="D123" s="15"/>
      <c r="G123" s="26" t="s">
        <v>64</v>
      </c>
      <c r="H123" s="16">
        <v>0</v>
      </c>
      <c r="I123" s="24" t="s">
        <v>36</v>
      </c>
      <c r="L123" s="38"/>
      <c r="O123" s="47">
        <v>0</v>
      </c>
    </row>
    <row r="124" spans="1:28" hidden="1" x14ac:dyDescent="0.2">
      <c r="A124" s="36"/>
      <c r="B124" s="95"/>
      <c r="C124" s="37"/>
      <c r="D124" s="15"/>
      <c r="I124" s="24"/>
      <c r="L124" s="38"/>
      <c r="AB124" s="2"/>
    </row>
    <row r="125" spans="1:28" hidden="1" x14ac:dyDescent="0.2">
      <c r="A125" s="36"/>
      <c r="B125" s="15"/>
      <c r="C125" s="37"/>
      <c r="D125" s="15"/>
      <c r="L125" s="38"/>
    </row>
    <row r="126" spans="1:28" x14ac:dyDescent="0.2">
      <c r="A126" s="36"/>
      <c r="B126" s="15"/>
      <c r="C126" s="37"/>
      <c r="D126" s="15"/>
      <c r="I126" s="24"/>
      <c r="L126" s="38"/>
    </row>
    <row r="127" spans="1:28" x14ac:dyDescent="0.2">
      <c r="A127" s="36" t="s">
        <v>65</v>
      </c>
      <c r="B127" s="15"/>
      <c r="C127" s="37"/>
      <c r="D127" s="15"/>
      <c r="I127" s="24"/>
      <c r="L127" s="38"/>
    </row>
    <row r="128" spans="1:28" hidden="1" x14ac:dyDescent="0.2">
      <c r="A128" s="36"/>
      <c r="B128" s="95" t="s">
        <v>218</v>
      </c>
      <c r="C128" s="37"/>
      <c r="D128" s="15"/>
      <c r="H128" s="16">
        <v>0</v>
      </c>
      <c r="I128" s="24" t="s">
        <v>36</v>
      </c>
      <c r="K128" s="2">
        <v>34280</v>
      </c>
      <c r="L128" s="38"/>
      <c r="M128" s="2">
        <v>0</v>
      </c>
      <c r="O128" s="2">
        <v>0</v>
      </c>
      <c r="Q128" s="2">
        <v>0</v>
      </c>
      <c r="S128">
        <v>0</v>
      </c>
      <c r="AB128" s="2">
        <v>0</v>
      </c>
    </row>
    <row r="129" spans="1:28" hidden="1" x14ac:dyDescent="0.2">
      <c r="A129" s="36"/>
      <c r="B129" s="15" t="s">
        <v>66</v>
      </c>
      <c r="C129" s="37"/>
      <c r="D129" s="15"/>
      <c r="H129" s="16">
        <v>0</v>
      </c>
      <c r="I129" s="24" t="s">
        <v>36</v>
      </c>
      <c r="L129" s="38"/>
      <c r="M129" s="2">
        <v>0</v>
      </c>
      <c r="O129" s="2">
        <v>0</v>
      </c>
      <c r="Q129" s="2">
        <v>0</v>
      </c>
      <c r="S129">
        <v>0</v>
      </c>
      <c r="AB129" s="2">
        <v>0</v>
      </c>
    </row>
    <row r="130" spans="1:28" hidden="1" x14ac:dyDescent="0.2">
      <c r="A130" s="36"/>
      <c r="B130" s="15" t="s">
        <v>67</v>
      </c>
      <c r="C130" s="37"/>
      <c r="D130" s="15"/>
      <c r="H130" s="16">
        <v>0</v>
      </c>
      <c r="I130" s="24" t="s">
        <v>36</v>
      </c>
      <c r="L130" s="38"/>
      <c r="M130" s="2">
        <v>0</v>
      </c>
      <c r="O130" s="2">
        <v>0</v>
      </c>
      <c r="Q130" s="2">
        <v>0</v>
      </c>
      <c r="S130">
        <v>0</v>
      </c>
      <c r="AB130" s="2">
        <v>0</v>
      </c>
    </row>
    <row r="131" spans="1:28" hidden="1" x14ac:dyDescent="0.2">
      <c r="A131" s="36"/>
      <c r="B131" s="15" t="s">
        <v>68</v>
      </c>
      <c r="C131" s="37"/>
      <c r="D131" s="15"/>
      <c r="H131" s="16">
        <v>0</v>
      </c>
      <c r="I131" s="24" t="s">
        <v>36</v>
      </c>
      <c r="L131" s="38"/>
      <c r="M131" s="2">
        <v>0</v>
      </c>
      <c r="O131" s="2">
        <v>0</v>
      </c>
      <c r="Q131" s="2">
        <v>0</v>
      </c>
      <c r="S131">
        <v>0</v>
      </c>
      <c r="AB131" s="2">
        <v>0</v>
      </c>
    </row>
    <row r="132" spans="1:28" hidden="1" x14ac:dyDescent="0.2">
      <c r="A132" s="36"/>
      <c r="B132" s="15" t="s">
        <v>69</v>
      </c>
      <c r="C132" s="37"/>
      <c r="D132" s="15"/>
      <c r="H132" s="16">
        <v>0</v>
      </c>
      <c r="I132" s="24" t="s">
        <v>36</v>
      </c>
      <c r="L132" s="38"/>
      <c r="M132" s="2">
        <v>0</v>
      </c>
      <c r="O132" s="2">
        <v>0</v>
      </c>
      <c r="Q132" s="2">
        <v>0</v>
      </c>
      <c r="S132">
        <v>0</v>
      </c>
      <c r="AB132" s="2">
        <v>0</v>
      </c>
    </row>
    <row r="133" spans="1:28" hidden="1" x14ac:dyDescent="0.2">
      <c r="A133" s="36"/>
      <c r="B133" s="15" t="s">
        <v>70</v>
      </c>
      <c r="C133" s="37"/>
      <c r="D133" s="15"/>
      <c r="H133" s="16">
        <v>0</v>
      </c>
      <c r="I133" s="24" t="s">
        <v>36</v>
      </c>
      <c r="L133" s="38"/>
      <c r="M133" s="2">
        <v>0</v>
      </c>
      <c r="O133" s="2">
        <v>0</v>
      </c>
      <c r="Q133" s="2">
        <v>0</v>
      </c>
      <c r="S133">
        <v>0</v>
      </c>
      <c r="AB133" s="2">
        <v>0</v>
      </c>
    </row>
    <row r="134" spans="1:28" hidden="1" x14ac:dyDescent="0.2">
      <c r="A134" s="36"/>
      <c r="B134" s="15" t="s">
        <v>71</v>
      </c>
      <c r="C134" s="37"/>
      <c r="D134" s="15"/>
      <c r="H134" s="16">
        <v>0</v>
      </c>
      <c r="I134" s="24" t="s">
        <v>36</v>
      </c>
      <c r="L134" s="38"/>
      <c r="M134" s="2">
        <v>0</v>
      </c>
      <c r="O134" s="2">
        <v>0</v>
      </c>
      <c r="Q134" s="2">
        <v>0</v>
      </c>
      <c r="S134">
        <v>0</v>
      </c>
      <c r="AB134" s="2">
        <v>0</v>
      </c>
    </row>
    <row r="135" spans="1:28" hidden="1" x14ac:dyDescent="0.2">
      <c r="A135" s="36"/>
      <c r="B135" s="15" t="s">
        <v>72</v>
      </c>
      <c r="C135" s="37"/>
      <c r="D135" s="15"/>
      <c r="H135" s="16">
        <v>0</v>
      </c>
      <c r="I135" s="24" t="s">
        <v>36</v>
      </c>
      <c r="L135" s="38"/>
      <c r="M135" s="2">
        <v>0</v>
      </c>
      <c r="O135" s="2">
        <v>0</v>
      </c>
      <c r="Q135" s="2">
        <v>0</v>
      </c>
      <c r="S135">
        <v>0</v>
      </c>
      <c r="AB135" s="2">
        <v>0</v>
      </c>
    </row>
    <row r="136" spans="1:28" hidden="1" x14ac:dyDescent="0.2">
      <c r="A136" s="36"/>
      <c r="B136" s="95" t="s">
        <v>206</v>
      </c>
      <c r="C136" s="37"/>
      <c r="D136" s="15"/>
      <c r="H136" s="16">
        <v>0</v>
      </c>
      <c r="I136" s="24" t="s">
        <v>36</v>
      </c>
      <c r="K136" s="2">
        <v>26660</v>
      </c>
      <c r="L136" s="38"/>
      <c r="M136" s="2">
        <v>0</v>
      </c>
      <c r="O136" s="2">
        <v>0</v>
      </c>
      <c r="Q136" s="2">
        <v>0</v>
      </c>
      <c r="S136">
        <v>0</v>
      </c>
      <c r="W136" s="1"/>
      <c r="AB136" s="2">
        <v>0</v>
      </c>
    </row>
    <row r="137" spans="1:28" hidden="1" x14ac:dyDescent="0.2">
      <c r="A137" s="36"/>
      <c r="B137" s="15" t="s">
        <v>208</v>
      </c>
      <c r="C137" s="37"/>
      <c r="D137" s="15"/>
      <c r="H137" s="16">
        <v>0</v>
      </c>
      <c r="I137" s="24" t="s">
        <v>36</v>
      </c>
      <c r="K137" s="2">
        <v>23110</v>
      </c>
      <c r="L137" s="38"/>
      <c r="M137" s="2">
        <v>0</v>
      </c>
      <c r="O137" s="2">
        <v>0</v>
      </c>
      <c r="Q137" s="2">
        <v>0</v>
      </c>
      <c r="S137">
        <v>0</v>
      </c>
      <c r="AB137" s="2">
        <v>0</v>
      </c>
    </row>
    <row r="138" spans="1:28" hidden="1" x14ac:dyDescent="0.2">
      <c r="A138" s="36"/>
      <c r="B138" s="15" t="s">
        <v>73</v>
      </c>
      <c r="C138" s="37"/>
      <c r="D138" s="15"/>
      <c r="H138" s="16">
        <v>0</v>
      </c>
      <c r="I138" s="24" t="s">
        <v>36</v>
      </c>
      <c r="L138" s="38"/>
      <c r="M138" s="2">
        <v>0</v>
      </c>
      <c r="O138" s="2">
        <v>0</v>
      </c>
      <c r="Q138" s="2">
        <v>0</v>
      </c>
      <c r="S138">
        <v>0</v>
      </c>
      <c r="AB138" s="2">
        <v>0</v>
      </c>
    </row>
    <row r="139" spans="1:28" hidden="1" x14ac:dyDescent="0.2">
      <c r="A139" s="36"/>
      <c r="B139" s="15" t="s">
        <v>74</v>
      </c>
      <c r="C139" s="37"/>
      <c r="D139" s="15"/>
      <c r="H139" s="16">
        <v>0</v>
      </c>
      <c r="I139" s="24" t="s">
        <v>36</v>
      </c>
      <c r="L139" s="38"/>
      <c r="M139" s="2">
        <v>0</v>
      </c>
      <c r="O139" s="2">
        <v>0</v>
      </c>
      <c r="Q139" s="2">
        <v>0</v>
      </c>
      <c r="S139">
        <v>0</v>
      </c>
      <c r="AB139" s="2">
        <v>0</v>
      </c>
    </row>
    <row r="140" spans="1:28" hidden="1" x14ac:dyDescent="0.2">
      <c r="A140" s="36"/>
      <c r="B140" s="15" t="s">
        <v>75</v>
      </c>
      <c r="C140" s="37"/>
      <c r="D140" s="15"/>
      <c r="H140" s="16">
        <v>0</v>
      </c>
      <c r="I140" s="24" t="s">
        <v>36</v>
      </c>
      <c r="L140" s="38"/>
      <c r="M140" s="2">
        <v>0</v>
      </c>
      <c r="O140" s="2">
        <v>0</v>
      </c>
      <c r="Q140" s="2">
        <v>0</v>
      </c>
      <c r="S140">
        <v>0</v>
      </c>
      <c r="AB140" s="2">
        <v>0</v>
      </c>
    </row>
    <row r="141" spans="1:28" hidden="1" x14ac:dyDescent="0.2">
      <c r="A141" s="36"/>
      <c r="B141" s="15" t="s">
        <v>76</v>
      </c>
      <c r="C141" s="37"/>
      <c r="D141" s="15"/>
      <c r="H141" s="16">
        <v>0</v>
      </c>
      <c r="I141" s="24" t="s">
        <v>36</v>
      </c>
      <c r="L141" s="38"/>
      <c r="M141" s="2">
        <v>0</v>
      </c>
      <c r="O141" s="2">
        <v>0</v>
      </c>
      <c r="Q141" s="2">
        <v>0</v>
      </c>
      <c r="S141">
        <v>0</v>
      </c>
      <c r="AB141" s="2">
        <v>0</v>
      </c>
    </row>
    <row r="142" spans="1:28" hidden="1" x14ac:dyDescent="0.2">
      <c r="A142" s="36"/>
      <c r="B142" s="15" t="s">
        <v>77</v>
      </c>
      <c r="C142" s="37"/>
      <c r="D142" s="15"/>
      <c r="H142" s="16">
        <v>0</v>
      </c>
      <c r="I142" s="24" t="s">
        <v>36</v>
      </c>
      <c r="L142" s="38"/>
      <c r="M142" s="2">
        <v>0</v>
      </c>
      <c r="O142" s="2">
        <v>0</v>
      </c>
      <c r="Q142" s="2">
        <v>0</v>
      </c>
      <c r="S142">
        <v>0</v>
      </c>
      <c r="AB142" s="2">
        <v>0</v>
      </c>
    </row>
    <row r="143" spans="1:28" hidden="1" x14ac:dyDescent="0.2">
      <c r="A143" s="36"/>
      <c r="B143" s="15" t="s">
        <v>78</v>
      </c>
      <c r="C143" s="37"/>
      <c r="D143" s="15"/>
      <c r="H143" s="16">
        <v>0</v>
      </c>
      <c r="I143" s="24" t="s">
        <v>36</v>
      </c>
      <c r="L143" s="38"/>
      <c r="M143" s="2">
        <v>0</v>
      </c>
      <c r="O143" s="2">
        <v>0</v>
      </c>
      <c r="Q143" s="2">
        <v>0</v>
      </c>
      <c r="S143">
        <v>0</v>
      </c>
      <c r="AB143" s="2">
        <v>0</v>
      </c>
    </row>
    <row r="144" spans="1:28" hidden="1" x14ac:dyDescent="0.2">
      <c r="A144" s="36"/>
      <c r="B144" s="15" t="s">
        <v>79</v>
      </c>
      <c r="C144" s="37"/>
      <c r="D144" s="15"/>
      <c r="H144" s="16">
        <v>0</v>
      </c>
      <c r="I144" s="24" t="s">
        <v>36</v>
      </c>
      <c r="L144" s="38"/>
      <c r="M144" s="2">
        <v>0</v>
      </c>
      <c r="O144" s="2">
        <v>0</v>
      </c>
      <c r="Q144" s="2">
        <v>0</v>
      </c>
      <c r="S144">
        <v>0</v>
      </c>
      <c r="AB144" s="2">
        <v>0</v>
      </c>
    </row>
    <row r="145" spans="1:28" hidden="1" x14ac:dyDescent="0.2">
      <c r="A145" s="36"/>
      <c r="B145" s="15" t="s">
        <v>80</v>
      </c>
      <c r="C145" s="37"/>
      <c r="D145" s="15"/>
      <c r="H145" s="16">
        <v>0</v>
      </c>
      <c r="I145" s="24" t="s">
        <v>36</v>
      </c>
      <c r="L145" s="38"/>
      <c r="M145" s="2">
        <v>0</v>
      </c>
      <c r="O145" s="2">
        <v>0</v>
      </c>
      <c r="Q145" s="2">
        <v>0</v>
      </c>
      <c r="S145">
        <v>0</v>
      </c>
      <c r="AB145" s="2">
        <v>0</v>
      </c>
    </row>
    <row r="146" spans="1:28" hidden="1" x14ac:dyDescent="0.2">
      <c r="A146" s="36"/>
      <c r="B146" s="15" t="s">
        <v>81</v>
      </c>
      <c r="C146" s="37"/>
      <c r="D146" s="15"/>
      <c r="H146" s="16">
        <v>0</v>
      </c>
      <c r="I146" s="24" t="s">
        <v>36</v>
      </c>
      <c r="L146" s="38"/>
      <c r="M146" s="2">
        <v>0</v>
      </c>
      <c r="O146" s="2">
        <v>0</v>
      </c>
      <c r="Q146" s="2">
        <v>0</v>
      </c>
      <c r="S146">
        <v>0</v>
      </c>
      <c r="AB146" s="2">
        <v>0</v>
      </c>
    </row>
    <row r="147" spans="1:28" hidden="1" x14ac:dyDescent="0.2">
      <c r="A147" s="36"/>
      <c r="B147" s="15" t="s">
        <v>82</v>
      </c>
      <c r="C147" s="37"/>
      <c r="D147" s="15"/>
      <c r="H147" s="16">
        <v>0</v>
      </c>
      <c r="I147" s="24" t="s">
        <v>36</v>
      </c>
      <c r="L147" s="38"/>
      <c r="M147" s="2">
        <v>0</v>
      </c>
      <c r="O147" s="2">
        <v>0</v>
      </c>
      <c r="Q147" s="2">
        <v>0</v>
      </c>
      <c r="S147">
        <v>0</v>
      </c>
      <c r="AB147" s="2">
        <v>0</v>
      </c>
    </row>
    <row r="148" spans="1:28" hidden="1" x14ac:dyDescent="0.2">
      <c r="A148" s="36"/>
      <c r="B148" s="95" t="s">
        <v>219</v>
      </c>
      <c r="C148" s="37"/>
      <c r="D148" s="15"/>
      <c r="H148" s="16">
        <v>0</v>
      </c>
      <c r="I148" s="24" t="s">
        <v>36</v>
      </c>
      <c r="K148" s="2">
        <v>22860</v>
      </c>
      <c r="L148" s="38"/>
      <c r="M148" s="2">
        <v>0</v>
      </c>
      <c r="O148" s="2">
        <v>0</v>
      </c>
      <c r="Q148" s="2">
        <v>0</v>
      </c>
      <c r="S148">
        <v>0</v>
      </c>
      <c r="AB148" s="2">
        <v>0</v>
      </c>
    </row>
    <row r="149" spans="1:28" hidden="1" x14ac:dyDescent="0.2">
      <c r="A149" s="36"/>
      <c r="B149" s="15" t="s">
        <v>83</v>
      </c>
      <c r="C149" s="37"/>
      <c r="D149" s="15"/>
      <c r="H149" s="16">
        <v>0</v>
      </c>
      <c r="I149" s="24" t="s">
        <v>36</v>
      </c>
      <c r="K149" s="2">
        <v>47500</v>
      </c>
      <c r="L149" s="38"/>
      <c r="M149" s="2">
        <v>0</v>
      </c>
      <c r="O149" s="2">
        <v>0</v>
      </c>
      <c r="Q149" s="2">
        <v>0</v>
      </c>
      <c r="S149">
        <v>0</v>
      </c>
      <c r="AB149" s="2">
        <v>0</v>
      </c>
    </row>
    <row r="150" spans="1:28" hidden="1" x14ac:dyDescent="0.2">
      <c r="A150" s="36"/>
      <c r="B150" s="95" t="s">
        <v>205</v>
      </c>
      <c r="C150" s="37"/>
      <c r="D150" s="15"/>
      <c r="H150" s="16">
        <v>0</v>
      </c>
      <c r="I150" s="24" t="s">
        <v>36</v>
      </c>
      <c r="K150" s="2">
        <v>19590</v>
      </c>
      <c r="L150" s="38"/>
      <c r="M150" s="2">
        <v>0</v>
      </c>
      <c r="O150" s="2">
        <v>0</v>
      </c>
      <c r="Q150" s="2">
        <v>0</v>
      </c>
      <c r="S150">
        <v>0</v>
      </c>
      <c r="AB150" s="2">
        <v>0</v>
      </c>
    </row>
    <row r="151" spans="1:28" hidden="1" x14ac:dyDescent="0.2">
      <c r="A151" s="36"/>
      <c r="B151" s="15" t="s">
        <v>84</v>
      </c>
      <c r="C151" s="37"/>
      <c r="D151" s="15"/>
      <c r="H151" s="16">
        <v>0</v>
      </c>
      <c r="I151" s="24" t="s">
        <v>36</v>
      </c>
      <c r="L151" s="38"/>
      <c r="M151" s="2">
        <v>0</v>
      </c>
      <c r="O151" s="2">
        <v>0</v>
      </c>
      <c r="Q151" s="2">
        <v>0</v>
      </c>
      <c r="S151">
        <v>0</v>
      </c>
      <c r="AB151" s="2">
        <v>0</v>
      </c>
    </row>
    <row r="152" spans="1:28" hidden="1" x14ac:dyDescent="0.2">
      <c r="A152" s="36"/>
      <c r="B152" s="15" t="s">
        <v>85</v>
      </c>
      <c r="C152" s="37"/>
      <c r="D152" s="15"/>
      <c r="H152" s="16">
        <v>0</v>
      </c>
      <c r="I152" s="24" t="s">
        <v>36</v>
      </c>
      <c r="L152" s="38"/>
      <c r="M152" s="2">
        <v>0</v>
      </c>
      <c r="O152" s="2">
        <v>0</v>
      </c>
      <c r="Q152" s="2">
        <v>0</v>
      </c>
      <c r="S152">
        <v>0</v>
      </c>
      <c r="AB152" s="2">
        <v>0</v>
      </c>
    </row>
    <row r="153" spans="1:28" hidden="1" x14ac:dyDescent="0.2">
      <c r="A153" s="36"/>
      <c r="B153" s="15" t="s">
        <v>86</v>
      </c>
      <c r="C153" s="37"/>
      <c r="D153" s="15"/>
      <c r="H153" s="16">
        <v>0</v>
      </c>
      <c r="I153" s="24" t="s">
        <v>36</v>
      </c>
      <c r="K153" s="2">
        <v>45750</v>
      </c>
      <c r="L153" s="38"/>
      <c r="M153" s="2">
        <v>0</v>
      </c>
      <c r="O153" s="2">
        <v>0</v>
      </c>
      <c r="Q153" s="2">
        <v>0</v>
      </c>
      <c r="S153">
        <v>0</v>
      </c>
      <c r="AB153" s="2">
        <v>0</v>
      </c>
    </row>
    <row r="154" spans="1:28" hidden="1" x14ac:dyDescent="0.2">
      <c r="A154" s="36"/>
      <c r="B154" s="15" t="s">
        <v>87</v>
      </c>
      <c r="C154" s="37"/>
      <c r="D154" s="15"/>
      <c r="H154" s="16">
        <v>0</v>
      </c>
      <c r="I154" s="24" t="s">
        <v>36</v>
      </c>
      <c r="L154" s="38"/>
      <c r="M154" s="2">
        <v>0</v>
      </c>
      <c r="O154" s="2">
        <v>0</v>
      </c>
      <c r="Q154" s="2">
        <v>0</v>
      </c>
      <c r="S154">
        <v>0</v>
      </c>
      <c r="AB154" s="2">
        <v>0</v>
      </c>
    </row>
    <row r="155" spans="1:28" hidden="1" x14ac:dyDescent="0.2">
      <c r="A155" s="36"/>
      <c r="B155" s="15" t="s">
        <v>88</v>
      </c>
      <c r="C155" s="37"/>
      <c r="D155" s="15"/>
      <c r="H155" s="16">
        <v>0</v>
      </c>
      <c r="I155" s="24" t="s">
        <v>36</v>
      </c>
      <c r="K155" s="2">
        <v>20950</v>
      </c>
      <c r="L155" s="38"/>
      <c r="M155" s="2">
        <v>0</v>
      </c>
      <c r="O155" s="2">
        <v>0</v>
      </c>
      <c r="Q155" s="2">
        <v>0</v>
      </c>
      <c r="S155">
        <v>0</v>
      </c>
      <c r="AB155" s="2">
        <v>0</v>
      </c>
    </row>
    <row r="156" spans="1:28" hidden="1" x14ac:dyDescent="0.2">
      <c r="A156" s="36"/>
      <c r="B156" s="15" t="s">
        <v>89</v>
      </c>
      <c r="C156" s="37"/>
      <c r="D156" s="15"/>
      <c r="H156" s="16">
        <v>0</v>
      </c>
      <c r="I156" s="24" t="s">
        <v>36</v>
      </c>
      <c r="L156" s="38"/>
      <c r="M156" s="2">
        <v>0</v>
      </c>
      <c r="O156" s="2">
        <v>0</v>
      </c>
      <c r="Q156" s="2">
        <v>0</v>
      </c>
      <c r="S156">
        <v>0</v>
      </c>
      <c r="AB156" s="2">
        <v>0</v>
      </c>
    </row>
    <row r="157" spans="1:28" hidden="1" x14ac:dyDescent="0.2">
      <c r="A157" s="36"/>
      <c r="B157" s="15" t="s">
        <v>90</v>
      </c>
      <c r="C157" s="37"/>
      <c r="D157" s="15"/>
      <c r="H157" s="16">
        <v>0</v>
      </c>
      <c r="I157" s="24" t="s">
        <v>36</v>
      </c>
      <c r="K157" s="2">
        <v>20000</v>
      </c>
      <c r="L157" s="38"/>
      <c r="M157" s="2">
        <v>0</v>
      </c>
      <c r="O157" s="2">
        <v>0</v>
      </c>
      <c r="Q157" s="2">
        <v>0</v>
      </c>
      <c r="S157">
        <v>0</v>
      </c>
      <c r="AB157" s="2">
        <v>0</v>
      </c>
    </row>
    <row r="158" spans="1:28" hidden="1" x14ac:dyDescent="0.2">
      <c r="A158" s="36"/>
      <c r="B158" s="15" t="s">
        <v>91</v>
      </c>
      <c r="C158" s="37"/>
      <c r="D158" s="15"/>
      <c r="H158" s="16">
        <v>0</v>
      </c>
      <c r="I158" s="24" t="s">
        <v>36</v>
      </c>
      <c r="K158" s="2">
        <v>44870</v>
      </c>
      <c r="L158" s="38"/>
      <c r="M158" s="2">
        <v>0</v>
      </c>
      <c r="O158" s="2">
        <v>0</v>
      </c>
      <c r="Q158" s="2">
        <v>0</v>
      </c>
      <c r="S158">
        <v>0</v>
      </c>
      <c r="AB158" s="2">
        <v>0</v>
      </c>
    </row>
    <row r="159" spans="1:28" hidden="1" x14ac:dyDescent="0.2">
      <c r="A159" s="36"/>
      <c r="B159" s="15" t="s">
        <v>92</v>
      </c>
      <c r="C159" s="37"/>
      <c r="D159" s="15"/>
      <c r="H159" s="16">
        <v>0</v>
      </c>
      <c r="I159" s="24" t="s">
        <v>36</v>
      </c>
      <c r="L159" s="38"/>
      <c r="M159" s="2">
        <v>0</v>
      </c>
      <c r="O159" s="2">
        <v>0</v>
      </c>
      <c r="Q159" s="2">
        <v>0</v>
      </c>
      <c r="S159">
        <v>0</v>
      </c>
      <c r="AB159" s="2">
        <v>0</v>
      </c>
    </row>
    <row r="160" spans="1:28" hidden="1" x14ac:dyDescent="0.2">
      <c r="A160" s="36"/>
      <c r="B160" s="15" t="s">
        <v>93</v>
      </c>
      <c r="C160" s="37"/>
      <c r="D160" s="15"/>
      <c r="H160" s="16">
        <v>0</v>
      </c>
      <c r="I160" s="24" t="s">
        <v>36</v>
      </c>
      <c r="L160" s="38"/>
      <c r="M160" s="2">
        <v>0</v>
      </c>
      <c r="O160" s="2">
        <v>0</v>
      </c>
      <c r="Q160" s="2">
        <v>0</v>
      </c>
      <c r="S160">
        <v>0</v>
      </c>
      <c r="AB160" s="2">
        <v>0</v>
      </c>
    </row>
    <row r="161" spans="1:28" hidden="1" x14ac:dyDescent="0.2">
      <c r="A161" s="36"/>
      <c r="B161" s="15" t="s">
        <v>94</v>
      </c>
      <c r="C161" s="37"/>
      <c r="D161" s="15"/>
      <c r="H161" s="16">
        <v>0</v>
      </c>
      <c r="I161" s="24" t="s">
        <v>36</v>
      </c>
      <c r="L161" s="38"/>
      <c r="M161" s="2">
        <v>0</v>
      </c>
      <c r="O161" s="2">
        <v>0</v>
      </c>
      <c r="Q161" s="2">
        <v>0</v>
      </c>
      <c r="S161">
        <v>0</v>
      </c>
      <c r="AB161" s="2">
        <v>0</v>
      </c>
    </row>
    <row r="162" spans="1:28" hidden="1" x14ac:dyDescent="0.2">
      <c r="A162" s="36"/>
      <c r="B162" s="15" t="s">
        <v>95</v>
      </c>
      <c r="C162" s="37"/>
      <c r="D162" s="15"/>
      <c r="H162" s="16">
        <v>0</v>
      </c>
      <c r="I162" s="24" t="s">
        <v>36</v>
      </c>
      <c r="L162" s="38"/>
      <c r="M162" s="2">
        <v>0</v>
      </c>
      <c r="O162" s="2">
        <v>0</v>
      </c>
      <c r="Q162" s="2">
        <v>0</v>
      </c>
      <c r="S162">
        <v>0</v>
      </c>
      <c r="AB162" s="2">
        <v>0</v>
      </c>
    </row>
    <row r="163" spans="1:28" hidden="1" x14ac:dyDescent="0.2">
      <c r="A163" s="36"/>
      <c r="B163" s="15" t="s">
        <v>96</v>
      </c>
      <c r="C163" s="37"/>
      <c r="D163" s="15"/>
      <c r="H163" s="16">
        <v>0</v>
      </c>
      <c r="I163" s="24" t="s">
        <v>36</v>
      </c>
      <c r="L163" s="38"/>
      <c r="M163" s="2">
        <v>0</v>
      </c>
      <c r="O163" s="2">
        <v>0</v>
      </c>
      <c r="Q163" s="2">
        <v>0</v>
      </c>
      <c r="S163">
        <v>0</v>
      </c>
      <c r="AB163" s="2">
        <v>0</v>
      </c>
    </row>
    <row r="164" spans="1:28" hidden="1" x14ac:dyDescent="0.2">
      <c r="A164" s="36"/>
      <c r="B164" s="15" t="s">
        <v>97</v>
      </c>
      <c r="C164" s="37"/>
      <c r="D164" s="15"/>
      <c r="H164" s="16">
        <v>0</v>
      </c>
      <c r="I164" s="24" t="s">
        <v>36</v>
      </c>
      <c r="K164" s="2">
        <v>43990</v>
      </c>
      <c r="L164" s="38"/>
      <c r="M164" s="2">
        <v>0</v>
      </c>
      <c r="O164" s="2">
        <v>0</v>
      </c>
      <c r="Q164" s="2">
        <v>0</v>
      </c>
      <c r="S164">
        <v>0</v>
      </c>
      <c r="AB164" s="2">
        <v>0</v>
      </c>
    </row>
    <row r="165" spans="1:28" hidden="1" x14ac:dyDescent="0.2">
      <c r="A165" s="36"/>
      <c r="B165" s="15" t="s">
        <v>220</v>
      </c>
      <c r="C165" s="37"/>
      <c r="D165" s="15"/>
      <c r="H165" s="16">
        <v>0</v>
      </c>
      <c r="I165" s="24" t="s">
        <v>36</v>
      </c>
      <c r="K165" s="2">
        <v>19050</v>
      </c>
      <c r="L165" s="38"/>
      <c r="M165" s="2">
        <v>0</v>
      </c>
      <c r="O165" s="2">
        <v>0</v>
      </c>
      <c r="Q165" s="2">
        <v>0</v>
      </c>
      <c r="S165">
        <v>0</v>
      </c>
      <c r="AB165" s="2">
        <v>0</v>
      </c>
    </row>
    <row r="166" spans="1:28" hidden="1" x14ac:dyDescent="0.2">
      <c r="A166" s="36"/>
      <c r="B166" s="95" t="s">
        <v>202</v>
      </c>
      <c r="C166" s="37"/>
      <c r="D166" s="15"/>
      <c r="H166" s="16">
        <v>0</v>
      </c>
      <c r="I166" s="24" t="s">
        <v>36</v>
      </c>
      <c r="K166" s="2">
        <v>16080</v>
      </c>
      <c r="L166" s="38"/>
      <c r="M166" s="2">
        <v>0</v>
      </c>
      <c r="O166" s="2">
        <v>0</v>
      </c>
      <c r="Q166" s="2">
        <v>0</v>
      </c>
      <c r="S166">
        <v>0</v>
      </c>
      <c r="AB166" s="2">
        <v>0</v>
      </c>
    </row>
    <row r="167" spans="1:28" hidden="1" x14ac:dyDescent="0.2">
      <c r="A167" s="36"/>
      <c r="B167" s="15" t="s">
        <v>98</v>
      </c>
      <c r="C167" s="37"/>
      <c r="D167" s="15"/>
      <c r="H167" s="16">
        <v>0</v>
      </c>
      <c r="I167" s="24" t="s">
        <v>36</v>
      </c>
      <c r="L167" s="38"/>
      <c r="M167" s="2">
        <v>0</v>
      </c>
      <c r="O167" s="2">
        <v>0</v>
      </c>
      <c r="Q167" s="2">
        <v>0</v>
      </c>
      <c r="S167">
        <v>0</v>
      </c>
      <c r="AB167" s="2">
        <v>0</v>
      </c>
    </row>
    <row r="168" spans="1:28" hidden="1" x14ac:dyDescent="0.2">
      <c r="A168" s="36"/>
      <c r="B168" s="15" t="s">
        <v>99</v>
      </c>
      <c r="C168" s="37"/>
      <c r="D168" s="15"/>
      <c r="H168" s="16">
        <v>0</v>
      </c>
      <c r="I168" s="24" t="s">
        <v>36</v>
      </c>
      <c r="K168" s="2">
        <v>18100</v>
      </c>
      <c r="L168" s="38"/>
      <c r="M168" s="2">
        <v>0</v>
      </c>
      <c r="O168" s="2">
        <v>0</v>
      </c>
      <c r="Q168" s="2">
        <v>0</v>
      </c>
      <c r="S168">
        <v>0</v>
      </c>
      <c r="AB168" s="2">
        <v>0</v>
      </c>
    </row>
    <row r="169" spans="1:28" hidden="1" x14ac:dyDescent="0.2">
      <c r="A169" s="36"/>
      <c r="B169" s="15" t="s">
        <v>100</v>
      </c>
      <c r="C169" s="37"/>
      <c r="D169" s="15"/>
      <c r="H169" s="16">
        <v>0</v>
      </c>
      <c r="I169" s="24" t="s">
        <v>36</v>
      </c>
      <c r="L169" s="38"/>
      <c r="M169" s="2">
        <v>0</v>
      </c>
      <c r="O169" s="2">
        <v>0</v>
      </c>
      <c r="Q169" s="2">
        <v>0</v>
      </c>
      <c r="S169">
        <v>0</v>
      </c>
      <c r="AB169" s="2">
        <v>0</v>
      </c>
    </row>
    <row r="170" spans="1:28" hidden="1" x14ac:dyDescent="0.2">
      <c r="A170" s="36"/>
      <c r="B170" s="15" t="s">
        <v>101</v>
      </c>
      <c r="C170" s="37"/>
      <c r="D170" s="15"/>
      <c r="H170" s="16">
        <v>0</v>
      </c>
      <c r="I170" s="24" t="s">
        <v>36</v>
      </c>
      <c r="L170" s="38"/>
      <c r="M170" s="2">
        <v>0</v>
      </c>
      <c r="O170" s="2">
        <v>0</v>
      </c>
      <c r="Q170" s="2">
        <v>0</v>
      </c>
      <c r="S170">
        <v>0</v>
      </c>
      <c r="AB170" s="2">
        <v>0</v>
      </c>
    </row>
    <row r="171" spans="1:28" hidden="1" x14ac:dyDescent="0.2">
      <c r="A171" s="36"/>
      <c r="B171" s="95" t="s">
        <v>246</v>
      </c>
      <c r="C171" s="37"/>
      <c r="D171" s="15"/>
      <c r="H171" s="16">
        <v>0</v>
      </c>
      <c r="I171" s="24" t="s">
        <v>36</v>
      </c>
      <c r="K171" s="2">
        <v>17150</v>
      </c>
      <c r="L171" s="38"/>
      <c r="M171" s="2">
        <v>0</v>
      </c>
      <c r="O171" s="2">
        <v>0</v>
      </c>
      <c r="Q171" s="2">
        <v>0</v>
      </c>
      <c r="S171">
        <v>0</v>
      </c>
      <c r="AB171" s="2">
        <v>0</v>
      </c>
    </row>
    <row r="172" spans="1:28" hidden="1" x14ac:dyDescent="0.2">
      <c r="A172" s="36"/>
      <c r="B172" s="15" t="s">
        <v>102</v>
      </c>
      <c r="C172" s="37"/>
      <c r="D172" s="15"/>
      <c r="H172" s="16">
        <v>0</v>
      </c>
      <c r="I172" s="24" t="s">
        <v>36</v>
      </c>
      <c r="L172" s="38"/>
      <c r="M172" s="2">
        <v>0</v>
      </c>
      <c r="O172" s="2">
        <v>0</v>
      </c>
      <c r="Q172" s="2">
        <v>0</v>
      </c>
      <c r="S172">
        <v>0</v>
      </c>
      <c r="AB172" s="2">
        <v>0</v>
      </c>
    </row>
    <row r="173" spans="1:28" hidden="1" x14ac:dyDescent="0.2">
      <c r="A173" s="36"/>
      <c r="B173" s="15" t="s">
        <v>103</v>
      </c>
      <c r="C173" s="37"/>
      <c r="D173" s="15"/>
      <c r="H173" s="16">
        <v>0</v>
      </c>
      <c r="I173" s="24" t="s">
        <v>36</v>
      </c>
      <c r="L173" s="38"/>
      <c r="M173" s="2">
        <v>0</v>
      </c>
      <c r="O173" s="2">
        <v>0</v>
      </c>
      <c r="Q173" s="2">
        <v>0</v>
      </c>
      <c r="S173">
        <v>0</v>
      </c>
      <c r="AB173" s="2">
        <v>0</v>
      </c>
    </row>
    <row r="174" spans="1:28" hidden="1" x14ac:dyDescent="0.2">
      <c r="A174" s="36"/>
      <c r="B174" s="15" t="s">
        <v>104</v>
      </c>
      <c r="C174" s="37"/>
      <c r="D174" s="15"/>
      <c r="H174" s="16">
        <v>0</v>
      </c>
      <c r="I174" s="24" t="s">
        <v>36</v>
      </c>
      <c r="L174" s="38"/>
      <c r="M174" s="2">
        <v>0</v>
      </c>
      <c r="O174" s="2">
        <v>0</v>
      </c>
      <c r="Q174" s="2">
        <v>0</v>
      </c>
      <c r="S174">
        <v>0</v>
      </c>
      <c r="AB174" s="2">
        <v>0</v>
      </c>
    </row>
    <row r="175" spans="1:28" hidden="1" x14ac:dyDescent="0.2">
      <c r="A175" s="36"/>
      <c r="B175" s="15" t="s">
        <v>105</v>
      </c>
      <c r="C175" s="37"/>
      <c r="D175" s="15"/>
      <c r="H175" s="16">
        <v>0</v>
      </c>
      <c r="I175" s="24" t="s">
        <v>36</v>
      </c>
      <c r="L175" s="38"/>
      <c r="M175" s="2">
        <v>0</v>
      </c>
      <c r="O175" s="2">
        <v>0</v>
      </c>
      <c r="Q175" s="2">
        <v>0</v>
      </c>
      <c r="S175">
        <v>0</v>
      </c>
      <c r="AB175" s="2">
        <v>0</v>
      </c>
    </row>
    <row r="176" spans="1:28" hidden="1" x14ac:dyDescent="0.2">
      <c r="A176" s="36"/>
      <c r="B176" s="15" t="s">
        <v>106</v>
      </c>
      <c r="C176" s="37"/>
      <c r="D176" s="15"/>
      <c r="H176" s="16">
        <v>0</v>
      </c>
      <c r="I176" s="24" t="s">
        <v>36</v>
      </c>
      <c r="L176" s="38"/>
      <c r="M176" s="2">
        <v>0</v>
      </c>
      <c r="O176" s="2">
        <v>0</v>
      </c>
      <c r="Q176" s="2">
        <v>0</v>
      </c>
      <c r="S176">
        <v>0</v>
      </c>
      <c r="AB176" s="2">
        <v>0</v>
      </c>
    </row>
    <row r="177" spans="1:28" hidden="1" x14ac:dyDescent="0.2">
      <c r="A177" s="36"/>
      <c r="B177" s="15" t="s">
        <v>107</v>
      </c>
      <c r="C177" s="37"/>
      <c r="D177" s="15"/>
      <c r="H177" s="16">
        <v>0</v>
      </c>
      <c r="I177" s="24" t="s">
        <v>36</v>
      </c>
      <c r="L177" s="38"/>
      <c r="M177" s="2">
        <v>0</v>
      </c>
      <c r="O177" s="2">
        <v>0</v>
      </c>
      <c r="Q177" s="2">
        <v>0</v>
      </c>
      <c r="S177">
        <v>0</v>
      </c>
      <c r="AB177" s="2">
        <v>0</v>
      </c>
    </row>
    <row r="178" spans="1:28" hidden="1" x14ac:dyDescent="0.2">
      <c r="A178" s="36"/>
      <c r="B178" s="15" t="s">
        <v>108</v>
      </c>
      <c r="C178" s="37"/>
      <c r="D178" s="15"/>
      <c r="H178" s="16">
        <v>0</v>
      </c>
      <c r="I178" s="24" t="s">
        <v>36</v>
      </c>
      <c r="L178" s="38"/>
      <c r="M178" s="2">
        <v>0</v>
      </c>
      <c r="O178" s="2">
        <v>0</v>
      </c>
      <c r="Q178" s="2">
        <v>0</v>
      </c>
      <c r="S178">
        <v>0</v>
      </c>
      <c r="AB178" s="2">
        <v>0</v>
      </c>
    </row>
    <row r="179" spans="1:28" ht="17.649999999999999" hidden="1" customHeight="1" x14ac:dyDescent="0.2">
      <c r="A179" s="36"/>
      <c r="B179" s="15" t="s">
        <v>221</v>
      </c>
      <c r="C179" s="37"/>
      <c r="D179" s="15"/>
      <c r="H179" s="16">
        <v>0</v>
      </c>
      <c r="I179" s="24" t="s">
        <v>36</v>
      </c>
      <c r="K179" s="2">
        <v>16200</v>
      </c>
      <c r="L179" s="38"/>
      <c r="M179" s="2">
        <v>0</v>
      </c>
      <c r="O179" s="2">
        <v>0</v>
      </c>
      <c r="Q179" s="2">
        <v>0</v>
      </c>
      <c r="S179">
        <v>0</v>
      </c>
      <c r="AB179" s="2">
        <v>0</v>
      </c>
    </row>
    <row r="180" spans="1:28" hidden="1" x14ac:dyDescent="0.2">
      <c r="A180" s="36"/>
      <c r="B180" s="15" t="s">
        <v>109</v>
      </c>
      <c r="C180" s="37"/>
      <c r="D180" s="15"/>
      <c r="H180" s="16">
        <v>0</v>
      </c>
      <c r="I180" s="24" t="s">
        <v>36</v>
      </c>
      <c r="L180" s="38"/>
      <c r="M180" s="2">
        <v>0</v>
      </c>
      <c r="O180" s="2">
        <v>0</v>
      </c>
      <c r="Q180" s="2">
        <v>0</v>
      </c>
      <c r="S180">
        <v>0</v>
      </c>
      <c r="AB180" s="2">
        <v>0</v>
      </c>
    </row>
    <row r="181" spans="1:28" hidden="1" x14ac:dyDescent="0.2">
      <c r="A181" s="36"/>
      <c r="B181" s="15" t="s">
        <v>110</v>
      </c>
      <c r="C181" s="37"/>
      <c r="D181" s="15"/>
      <c r="H181" s="16">
        <v>0</v>
      </c>
      <c r="I181" s="24" t="s">
        <v>36</v>
      </c>
      <c r="L181" s="38"/>
      <c r="M181" s="2">
        <v>0</v>
      </c>
      <c r="O181" s="2">
        <v>0</v>
      </c>
      <c r="Q181" s="2">
        <v>0</v>
      </c>
      <c r="S181">
        <v>0</v>
      </c>
      <c r="AB181" s="2">
        <v>0</v>
      </c>
    </row>
    <row r="182" spans="1:28" hidden="1" x14ac:dyDescent="0.2">
      <c r="A182" s="36"/>
      <c r="B182" s="15" t="s">
        <v>111</v>
      </c>
      <c r="C182" s="37"/>
      <c r="D182" s="15"/>
      <c r="H182" s="16">
        <v>0</v>
      </c>
      <c r="I182" s="24" t="s">
        <v>36</v>
      </c>
      <c r="L182" s="38"/>
      <c r="M182" s="2">
        <v>0</v>
      </c>
      <c r="O182" s="2">
        <v>0</v>
      </c>
      <c r="Q182" s="2">
        <v>0</v>
      </c>
      <c r="S182">
        <v>0</v>
      </c>
      <c r="AB182" s="2">
        <v>0</v>
      </c>
    </row>
    <row r="183" spans="1:28" hidden="1" x14ac:dyDescent="0.2">
      <c r="A183" s="36"/>
      <c r="B183" s="15" t="s">
        <v>112</v>
      </c>
      <c r="C183" s="37"/>
      <c r="D183" s="15"/>
      <c r="H183" s="16">
        <v>0</v>
      </c>
      <c r="I183" s="24" t="s">
        <v>36</v>
      </c>
      <c r="L183" s="38"/>
      <c r="M183" s="2">
        <v>0</v>
      </c>
      <c r="O183" s="2">
        <v>0</v>
      </c>
      <c r="Q183" s="2">
        <v>0</v>
      </c>
      <c r="S183">
        <v>0</v>
      </c>
      <c r="AB183" s="2">
        <v>0</v>
      </c>
    </row>
    <row r="184" spans="1:28" hidden="1" x14ac:dyDescent="0.2">
      <c r="A184" s="36"/>
      <c r="B184" s="15" t="s">
        <v>113</v>
      </c>
      <c r="C184" s="37"/>
      <c r="D184" s="15"/>
      <c r="H184" s="16">
        <v>0</v>
      </c>
      <c r="I184" s="24" t="s">
        <v>36</v>
      </c>
      <c r="L184" s="38"/>
      <c r="M184" s="2">
        <v>0</v>
      </c>
      <c r="O184" s="2">
        <v>0</v>
      </c>
      <c r="Q184" s="2">
        <v>0</v>
      </c>
      <c r="S184">
        <v>0</v>
      </c>
      <c r="AB184" s="2">
        <v>0</v>
      </c>
    </row>
    <row r="185" spans="1:28" hidden="1" x14ac:dyDescent="0.2">
      <c r="A185" s="36"/>
      <c r="B185" s="15" t="s">
        <v>222</v>
      </c>
      <c r="C185" s="37"/>
      <c r="D185" s="15"/>
      <c r="H185" s="16">
        <v>0</v>
      </c>
      <c r="I185" s="24" t="s">
        <v>36</v>
      </c>
      <c r="K185" s="2">
        <v>15240</v>
      </c>
      <c r="L185" s="38"/>
      <c r="M185" s="2">
        <v>0</v>
      </c>
      <c r="O185" s="2">
        <v>0</v>
      </c>
      <c r="Q185" s="2">
        <v>0</v>
      </c>
      <c r="S185">
        <v>0</v>
      </c>
      <c r="AB185" s="2">
        <v>0</v>
      </c>
    </row>
    <row r="186" spans="1:28" hidden="1" x14ac:dyDescent="0.2">
      <c r="A186" s="36"/>
      <c r="B186" s="15" t="s">
        <v>114</v>
      </c>
      <c r="C186" s="37"/>
      <c r="D186" s="15"/>
      <c r="H186" s="16">
        <v>0</v>
      </c>
      <c r="I186" s="24" t="s">
        <v>36</v>
      </c>
      <c r="L186" s="38"/>
      <c r="M186" s="2">
        <v>0</v>
      </c>
      <c r="O186" s="2">
        <v>0</v>
      </c>
      <c r="Q186" s="2">
        <v>0</v>
      </c>
      <c r="S186">
        <v>0</v>
      </c>
      <c r="AB186" s="2">
        <v>0</v>
      </c>
    </row>
    <row r="187" spans="1:28" hidden="1" x14ac:dyDescent="0.2">
      <c r="A187" s="36"/>
      <c r="B187" s="15" t="s">
        <v>115</v>
      </c>
      <c r="C187" s="37"/>
      <c r="D187" s="15"/>
      <c r="H187" s="16">
        <v>0</v>
      </c>
      <c r="I187" s="24" t="s">
        <v>36</v>
      </c>
      <c r="L187" s="38"/>
      <c r="M187" s="2">
        <v>0</v>
      </c>
      <c r="O187" s="2">
        <v>0</v>
      </c>
      <c r="Q187" s="2">
        <v>0</v>
      </c>
      <c r="S187">
        <v>0</v>
      </c>
      <c r="AB187" s="2">
        <v>0</v>
      </c>
    </row>
    <row r="188" spans="1:28" hidden="1" x14ac:dyDescent="0.2">
      <c r="A188" s="36"/>
      <c r="B188" s="15" t="s">
        <v>116</v>
      </c>
      <c r="C188" s="37"/>
      <c r="D188" s="15"/>
      <c r="H188" s="16">
        <v>0</v>
      </c>
      <c r="I188" s="24" t="s">
        <v>36</v>
      </c>
      <c r="L188" s="38"/>
      <c r="M188" s="2">
        <v>0</v>
      </c>
      <c r="O188" s="2">
        <v>0</v>
      </c>
      <c r="Q188" s="2">
        <v>0</v>
      </c>
      <c r="S188">
        <v>0</v>
      </c>
      <c r="AB188" s="2">
        <v>0</v>
      </c>
    </row>
    <row r="189" spans="1:28" hidden="1" x14ac:dyDescent="0.2">
      <c r="A189" s="36"/>
      <c r="B189" s="15" t="s">
        <v>117</v>
      </c>
      <c r="C189" s="37"/>
      <c r="D189" s="15"/>
      <c r="H189" s="16">
        <v>0</v>
      </c>
      <c r="I189" s="24" t="s">
        <v>36</v>
      </c>
      <c r="L189" s="38"/>
      <c r="M189" s="2">
        <v>0</v>
      </c>
      <c r="O189" s="2">
        <v>0</v>
      </c>
      <c r="Q189" s="2">
        <v>0</v>
      </c>
      <c r="S189">
        <v>0</v>
      </c>
      <c r="AB189" s="2">
        <v>0</v>
      </c>
    </row>
    <row r="190" spans="1:28" hidden="1" x14ac:dyDescent="0.2">
      <c r="A190" s="36"/>
      <c r="B190" s="95" t="s">
        <v>251</v>
      </c>
      <c r="C190" s="37"/>
      <c r="D190" s="15"/>
      <c r="H190" s="16">
        <v>0</v>
      </c>
      <c r="I190" s="24" t="s">
        <v>36</v>
      </c>
      <c r="K190" s="2">
        <v>14290</v>
      </c>
      <c r="L190" s="38"/>
      <c r="M190" s="2">
        <v>0</v>
      </c>
      <c r="O190" s="2">
        <v>0</v>
      </c>
      <c r="Q190" s="2">
        <v>0</v>
      </c>
      <c r="S190">
        <v>0</v>
      </c>
      <c r="AB190" s="2">
        <v>0</v>
      </c>
    </row>
    <row r="191" spans="1:28" ht="20.25" hidden="1" customHeight="1" x14ac:dyDescent="0.2">
      <c r="A191" s="36"/>
      <c r="B191" s="15" t="s">
        <v>118</v>
      </c>
      <c r="C191" s="37"/>
      <c r="D191" s="15"/>
      <c r="H191" s="16">
        <v>0</v>
      </c>
      <c r="I191" s="24" t="s">
        <v>36</v>
      </c>
      <c r="L191" s="38"/>
      <c r="M191" s="2">
        <v>0</v>
      </c>
      <c r="O191" s="2">
        <v>0</v>
      </c>
      <c r="Q191" s="2">
        <v>0</v>
      </c>
      <c r="S191">
        <v>0</v>
      </c>
      <c r="AB191" s="2">
        <v>0</v>
      </c>
    </row>
    <row r="192" spans="1:28" ht="20.25" hidden="1" customHeight="1" x14ac:dyDescent="0.2">
      <c r="A192" s="36"/>
      <c r="B192" s="15" t="s">
        <v>119</v>
      </c>
      <c r="C192" s="37"/>
      <c r="D192" s="15"/>
      <c r="H192" s="16">
        <v>0</v>
      </c>
      <c r="I192" s="24" t="s">
        <v>36</v>
      </c>
      <c r="L192" s="38"/>
      <c r="M192" s="2">
        <v>0</v>
      </c>
      <c r="O192" s="2">
        <v>0</v>
      </c>
      <c r="Q192" s="2">
        <v>0</v>
      </c>
      <c r="S192">
        <v>0</v>
      </c>
      <c r="AB192" s="2">
        <v>0</v>
      </c>
    </row>
    <row r="193" spans="1:29" hidden="1" x14ac:dyDescent="0.2">
      <c r="A193" s="36"/>
      <c r="B193" s="15" t="s">
        <v>120</v>
      </c>
      <c r="C193" s="37"/>
      <c r="D193" s="15"/>
      <c r="H193" s="16">
        <v>0</v>
      </c>
      <c r="I193" s="24" t="s">
        <v>36</v>
      </c>
      <c r="L193" s="38"/>
      <c r="M193" s="2">
        <v>0</v>
      </c>
      <c r="O193" s="2">
        <v>0</v>
      </c>
      <c r="Q193" s="2">
        <v>0</v>
      </c>
      <c r="S193">
        <v>0</v>
      </c>
      <c r="AB193" s="2">
        <v>0</v>
      </c>
    </row>
    <row r="194" spans="1:29" hidden="1" x14ac:dyDescent="0.2">
      <c r="A194" s="36"/>
      <c r="B194" s="15" t="s">
        <v>121</v>
      </c>
      <c r="C194" s="37"/>
      <c r="D194" s="15"/>
      <c r="H194" s="16">
        <v>0</v>
      </c>
      <c r="I194" s="24" t="s">
        <v>36</v>
      </c>
      <c r="L194" s="38"/>
      <c r="M194" s="2">
        <v>0</v>
      </c>
      <c r="O194" s="2">
        <v>0</v>
      </c>
      <c r="Q194" s="2">
        <v>0</v>
      </c>
      <c r="S194">
        <v>0</v>
      </c>
      <c r="AB194" s="2">
        <v>0</v>
      </c>
    </row>
    <row r="195" spans="1:29" hidden="1" x14ac:dyDescent="0.2">
      <c r="A195" s="36"/>
      <c r="B195" s="15" t="s">
        <v>122</v>
      </c>
      <c r="C195" s="37"/>
      <c r="D195" s="15"/>
      <c r="H195" s="16">
        <v>0</v>
      </c>
      <c r="I195" s="24" t="s">
        <v>36</v>
      </c>
      <c r="L195" s="38"/>
      <c r="M195" s="2">
        <v>0</v>
      </c>
      <c r="O195" s="2">
        <v>0</v>
      </c>
      <c r="Q195" s="2">
        <v>0</v>
      </c>
      <c r="S195">
        <v>0</v>
      </c>
      <c r="AB195" s="2">
        <v>0</v>
      </c>
    </row>
    <row r="196" spans="1:29" hidden="1" x14ac:dyDescent="0.2">
      <c r="A196" s="36"/>
      <c r="B196" s="15" t="s">
        <v>223</v>
      </c>
      <c r="C196" s="37"/>
      <c r="D196" s="15"/>
      <c r="H196" s="16">
        <v>0</v>
      </c>
      <c r="I196" s="24" t="s">
        <v>36</v>
      </c>
      <c r="K196" s="2">
        <v>13340</v>
      </c>
      <c r="L196" s="38"/>
      <c r="M196" s="2">
        <v>0</v>
      </c>
      <c r="O196" s="2">
        <v>0</v>
      </c>
      <c r="Q196" s="2">
        <v>0</v>
      </c>
      <c r="S196">
        <v>0</v>
      </c>
      <c r="AB196" s="2">
        <v>0</v>
      </c>
    </row>
    <row r="197" spans="1:29" hidden="1" x14ac:dyDescent="0.2">
      <c r="A197" s="36"/>
      <c r="B197" s="15" t="s">
        <v>123</v>
      </c>
      <c r="C197" s="37"/>
      <c r="D197" s="15"/>
      <c r="H197" s="16">
        <v>0</v>
      </c>
      <c r="I197" s="24" t="s">
        <v>36</v>
      </c>
      <c r="L197" s="38"/>
      <c r="M197" s="2">
        <v>0</v>
      </c>
      <c r="O197" s="2">
        <v>0</v>
      </c>
      <c r="Q197" s="2">
        <v>0</v>
      </c>
      <c r="S197">
        <v>0</v>
      </c>
      <c r="AB197" s="2">
        <v>0</v>
      </c>
    </row>
    <row r="198" spans="1:29" hidden="1" x14ac:dyDescent="0.2">
      <c r="A198" s="36"/>
      <c r="B198" s="15" t="s">
        <v>124</v>
      </c>
      <c r="C198" s="37"/>
      <c r="D198" s="15"/>
      <c r="H198" s="16">
        <v>0</v>
      </c>
      <c r="I198" s="24" t="s">
        <v>36</v>
      </c>
      <c r="L198" s="38"/>
      <c r="M198" s="2">
        <v>0</v>
      </c>
      <c r="O198" s="2">
        <v>0</v>
      </c>
      <c r="Q198" s="2">
        <v>0</v>
      </c>
      <c r="S198">
        <v>0</v>
      </c>
      <c r="AB198" s="2">
        <v>0</v>
      </c>
    </row>
    <row r="199" spans="1:29" hidden="1" x14ac:dyDescent="0.2">
      <c r="A199" s="36"/>
      <c r="B199" s="15" t="s">
        <v>125</v>
      </c>
      <c r="C199" s="37"/>
      <c r="D199" s="15"/>
      <c r="H199" s="16">
        <v>0</v>
      </c>
      <c r="I199" s="24" t="s">
        <v>36</v>
      </c>
      <c r="L199" s="38"/>
      <c r="M199" s="2">
        <v>0</v>
      </c>
      <c r="O199" s="2">
        <v>0</v>
      </c>
      <c r="Q199" s="2">
        <v>0</v>
      </c>
      <c r="S199">
        <v>0</v>
      </c>
      <c r="AB199" s="2">
        <v>0</v>
      </c>
    </row>
    <row r="200" spans="1:29" hidden="1" x14ac:dyDescent="0.2">
      <c r="A200" s="36"/>
      <c r="B200" s="15" t="s">
        <v>126</v>
      </c>
      <c r="C200" s="37"/>
      <c r="D200" s="15"/>
      <c r="H200" s="16">
        <v>0</v>
      </c>
      <c r="I200" s="24" t="s">
        <v>36</v>
      </c>
      <c r="L200" s="38"/>
      <c r="M200" s="2">
        <v>0</v>
      </c>
      <c r="O200" s="2">
        <v>0</v>
      </c>
      <c r="Q200" s="2">
        <v>0</v>
      </c>
      <c r="S200">
        <v>0</v>
      </c>
      <c r="AB200" s="2">
        <v>0</v>
      </c>
    </row>
    <row r="201" spans="1:29" hidden="1" x14ac:dyDescent="0.2">
      <c r="A201" s="36"/>
      <c r="B201" s="15" t="s">
        <v>127</v>
      </c>
      <c r="C201" s="37"/>
      <c r="D201" s="15"/>
      <c r="H201" s="16">
        <v>0</v>
      </c>
      <c r="I201" s="24" t="s">
        <v>36</v>
      </c>
      <c r="L201" s="38"/>
      <c r="M201" s="2">
        <v>0</v>
      </c>
      <c r="O201" s="2">
        <v>0</v>
      </c>
      <c r="Q201" s="2">
        <v>0</v>
      </c>
      <c r="S201">
        <v>0</v>
      </c>
      <c r="AB201" s="2">
        <v>0</v>
      </c>
    </row>
    <row r="202" spans="1:29" hidden="1" x14ac:dyDescent="0.2">
      <c r="A202" s="36"/>
      <c r="B202" s="15" t="s">
        <v>128</v>
      </c>
      <c r="C202" s="37"/>
      <c r="D202" s="15"/>
      <c r="H202" s="16">
        <v>0</v>
      </c>
      <c r="I202" s="24" t="s">
        <v>36</v>
      </c>
      <c r="L202" s="38"/>
      <c r="M202" s="2">
        <v>0</v>
      </c>
      <c r="O202" s="2">
        <v>0</v>
      </c>
      <c r="Q202" s="2">
        <v>0</v>
      </c>
      <c r="S202">
        <v>0</v>
      </c>
      <c r="AB202" s="2">
        <v>0</v>
      </c>
    </row>
    <row r="203" spans="1:29" hidden="1" x14ac:dyDescent="0.2">
      <c r="A203" s="36"/>
      <c r="B203" s="15" t="s">
        <v>224</v>
      </c>
      <c r="C203" s="37"/>
      <c r="D203" s="15"/>
      <c r="H203" s="16">
        <v>0</v>
      </c>
      <c r="I203" s="24" t="s">
        <v>36</v>
      </c>
      <c r="K203" s="2">
        <v>12390</v>
      </c>
      <c r="L203" s="38"/>
      <c r="M203" s="2">
        <v>0</v>
      </c>
      <c r="O203" s="2">
        <v>0</v>
      </c>
      <c r="Q203" s="2">
        <v>0</v>
      </c>
      <c r="S203">
        <v>0</v>
      </c>
      <c r="AB203" s="2">
        <v>0</v>
      </c>
    </row>
    <row r="204" spans="1:29" ht="18.2" hidden="1" customHeight="1" x14ac:dyDescent="0.2">
      <c r="A204" s="36"/>
      <c r="B204" s="15" t="s">
        <v>225</v>
      </c>
      <c r="C204" s="37"/>
      <c r="D204" s="15"/>
      <c r="H204" s="16">
        <v>0</v>
      </c>
      <c r="I204" s="24" t="s">
        <v>36</v>
      </c>
      <c r="K204" s="2">
        <v>11760</v>
      </c>
      <c r="L204" s="38"/>
      <c r="M204" s="2">
        <v>0</v>
      </c>
      <c r="O204" s="2">
        <v>0</v>
      </c>
      <c r="Q204" s="2">
        <v>0</v>
      </c>
      <c r="S204">
        <v>0</v>
      </c>
      <c r="AB204" s="2">
        <v>0</v>
      </c>
    </row>
    <row r="205" spans="1:29" ht="18.2" hidden="1" customHeight="1" x14ac:dyDescent="0.2">
      <c r="A205" s="36"/>
      <c r="B205" s="95" t="s">
        <v>245</v>
      </c>
      <c r="C205" s="37"/>
      <c r="D205" s="15"/>
      <c r="H205" s="16">
        <v>0</v>
      </c>
      <c r="I205" s="24" t="s">
        <v>6</v>
      </c>
      <c r="K205" s="2">
        <v>15400</v>
      </c>
      <c r="L205" s="38"/>
      <c r="M205" s="2">
        <v>0</v>
      </c>
      <c r="O205" s="2">
        <v>0</v>
      </c>
      <c r="Q205" s="99">
        <v>0</v>
      </c>
      <c r="S205">
        <v>0</v>
      </c>
      <c r="AB205" s="43">
        <v>0</v>
      </c>
      <c r="AC205" s="51"/>
    </row>
    <row r="206" spans="1:29" x14ac:dyDescent="0.2">
      <c r="A206" s="36"/>
      <c r="B206" s="95" t="s">
        <v>215</v>
      </c>
      <c r="C206" s="37"/>
      <c r="D206" s="15"/>
      <c r="H206" s="4">
        <v>5</v>
      </c>
      <c r="I206" s="24" t="s">
        <v>6</v>
      </c>
      <c r="K206" s="2">
        <v>600</v>
      </c>
      <c r="L206" s="38"/>
      <c r="M206" s="2">
        <v>0</v>
      </c>
      <c r="O206" s="2">
        <v>3000</v>
      </c>
      <c r="Q206" s="99">
        <v>3000</v>
      </c>
      <c r="S206" s="41"/>
      <c r="AB206" s="43">
        <v>3000</v>
      </c>
    </row>
    <row r="207" spans="1:29" x14ac:dyDescent="0.2">
      <c r="A207" s="36"/>
      <c r="B207" s="95" t="s">
        <v>178</v>
      </c>
      <c r="C207" s="155" t="s">
        <v>213</v>
      </c>
      <c r="D207" s="15"/>
      <c r="H207" s="4">
        <v>5</v>
      </c>
      <c r="I207" s="24" t="s">
        <v>6</v>
      </c>
      <c r="K207" s="2">
        <v>1500</v>
      </c>
      <c r="L207" s="38"/>
      <c r="M207" s="2">
        <v>0</v>
      </c>
      <c r="O207" s="2">
        <v>7500</v>
      </c>
      <c r="Q207" s="99">
        <v>7500</v>
      </c>
      <c r="S207" s="41"/>
      <c r="U207" s="44" t="s">
        <v>42</v>
      </c>
      <c r="W207" s="44" t="s">
        <v>42</v>
      </c>
      <c r="Z207" s="16" t="s">
        <v>43</v>
      </c>
      <c r="AB207" s="43">
        <v>7500</v>
      </c>
    </row>
    <row r="208" spans="1:29" ht="18.2" hidden="1" customHeight="1" x14ac:dyDescent="0.2">
      <c r="A208" s="36"/>
      <c r="B208" s="173" t="s">
        <v>203</v>
      </c>
      <c r="C208" s="37"/>
      <c r="D208" s="15"/>
      <c r="H208" s="4"/>
      <c r="I208" t="s">
        <v>6</v>
      </c>
      <c r="K208" s="2">
        <v>7500</v>
      </c>
      <c r="L208" s="38"/>
      <c r="M208" s="2">
        <v>0</v>
      </c>
      <c r="O208" s="2">
        <v>0</v>
      </c>
      <c r="Q208" s="99">
        <v>0</v>
      </c>
      <c r="S208">
        <v>0</v>
      </c>
      <c r="AB208" s="43">
        <v>0</v>
      </c>
      <c r="AC208" s="51"/>
    </row>
    <row r="209" spans="1:29" ht="18.2" hidden="1" customHeight="1" x14ac:dyDescent="0.2">
      <c r="A209" s="36"/>
      <c r="B209" s="95" t="s">
        <v>247</v>
      </c>
      <c r="C209" s="37"/>
      <c r="D209" s="15"/>
      <c r="H209" s="4"/>
      <c r="I209" s="24" t="s">
        <v>6</v>
      </c>
      <c r="K209" s="2">
        <v>50000</v>
      </c>
      <c r="L209" s="38"/>
      <c r="M209" s="2">
        <v>0</v>
      </c>
      <c r="O209" s="2">
        <v>0</v>
      </c>
      <c r="Q209" s="99">
        <v>0</v>
      </c>
      <c r="S209">
        <v>0</v>
      </c>
      <c r="AB209" s="43">
        <v>0</v>
      </c>
      <c r="AC209" s="51"/>
    </row>
    <row r="210" spans="1:29" ht="18.2" hidden="1" customHeight="1" x14ac:dyDescent="0.2">
      <c r="A210" s="36"/>
      <c r="B210" s="95" t="s">
        <v>252</v>
      </c>
      <c r="C210" s="37"/>
      <c r="D210" s="15"/>
      <c r="H210" s="4"/>
      <c r="I210" s="24" t="s">
        <v>6</v>
      </c>
      <c r="K210" s="2">
        <v>20000</v>
      </c>
      <c r="L210" s="38"/>
      <c r="M210" s="2">
        <v>0</v>
      </c>
      <c r="O210" s="2">
        <v>0</v>
      </c>
      <c r="Q210" s="99">
        <v>0</v>
      </c>
      <c r="S210">
        <v>0</v>
      </c>
      <c r="AB210" s="43">
        <v>0</v>
      </c>
      <c r="AC210" s="51"/>
    </row>
    <row r="211" spans="1:29" ht="18.2" hidden="1" customHeight="1" x14ac:dyDescent="0.2">
      <c r="A211" s="36"/>
      <c r="B211" s="15" t="s">
        <v>194</v>
      </c>
      <c r="C211" s="37"/>
      <c r="D211" s="15"/>
      <c r="H211" s="4"/>
      <c r="I211" s="24" t="s">
        <v>6</v>
      </c>
      <c r="K211" s="2">
        <v>7000</v>
      </c>
      <c r="L211" s="38"/>
      <c r="M211" s="2">
        <v>0</v>
      </c>
      <c r="O211" s="2">
        <v>0</v>
      </c>
      <c r="Q211" s="99">
        <v>0</v>
      </c>
      <c r="S211">
        <v>0</v>
      </c>
      <c r="AB211" s="43">
        <v>0</v>
      </c>
      <c r="AC211" s="51"/>
    </row>
    <row r="212" spans="1:29" ht="16.350000000000001" hidden="1" customHeight="1" x14ac:dyDescent="0.2">
      <c r="A212" s="141" t="s">
        <v>212</v>
      </c>
      <c r="B212" s="15" t="s">
        <v>129</v>
      </c>
      <c r="C212" s="37"/>
      <c r="D212" s="15"/>
      <c r="I212" s="24" t="s">
        <v>36</v>
      </c>
      <c r="K212" s="2">
        <v>79200</v>
      </c>
      <c r="L212" s="38"/>
      <c r="M212" s="2">
        <v>0</v>
      </c>
      <c r="O212" s="2">
        <v>0</v>
      </c>
      <c r="Q212" s="99">
        <v>0</v>
      </c>
      <c r="S212">
        <v>0</v>
      </c>
      <c r="AB212" s="43">
        <v>0</v>
      </c>
    </row>
    <row r="213" spans="1:29" x14ac:dyDescent="0.2">
      <c r="A213" s="36"/>
      <c r="B213" s="15" t="s">
        <v>130</v>
      </c>
      <c r="C213" s="37"/>
      <c r="D213" s="15"/>
      <c r="H213" s="4">
        <v>48</v>
      </c>
      <c r="I213" s="24" t="s">
        <v>6</v>
      </c>
      <c r="K213" s="2">
        <v>40</v>
      </c>
      <c r="L213" s="38"/>
      <c r="M213" s="2">
        <v>0</v>
      </c>
      <c r="O213" s="2">
        <v>2000</v>
      </c>
      <c r="Q213" s="99">
        <v>2000</v>
      </c>
      <c r="S213">
        <v>0</v>
      </c>
      <c r="AB213" s="43">
        <v>2000</v>
      </c>
    </row>
    <row r="214" spans="1:29" hidden="1" x14ac:dyDescent="0.2">
      <c r="A214" s="36"/>
      <c r="B214" s="15" t="s">
        <v>131</v>
      </c>
      <c r="C214" s="37"/>
      <c r="D214" s="15"/>
      <c r="H214" s="42">
        <v>0</v>
      </c>
      <c r="I214" s="24" t="s">
        <v>6</v>
      </c>
      <c r="K214" s="2">
        <v>55</v>
      </c>
      <c r="L214" s="38"/>
      <c r="M214" s="2">
        <v>0</v>
      </c>
      <c r="O214" s="43">
        <v>0</v>
      </c>
      <c r="Q214" s="99">
        <v>0</v>
      </c>
      <c r="S214" s="41"/>
      <c r="U214" s="44" t="s">
        <v>132</v>
      </c>
      <c r="W214" s="44" t="s">
        <v>42</v>
      </c>
      <c r="Z214" s="16" t="s">
        <v>43</v>
      </c>
      <c r="AB214" s="43">
        <v>0</v>
      </c>
    </row>
    <row r="215" spans="1:29" hidden="1" x14ac:dyDescent="0.2">
      <c r="A215" s="36"/>
      <c r="B215" s="15"/>
      <c r="C215" s="37"/>
      <c r="D215" s="15"/>
      <c r="G215" s="45" t="s">
        <v>133</v>
      </c>
      <c r="I215" s="24" t="s">
        <v>36</v>
      </c>
      <c r="L215" s="38"/>
      <c r="M215" s="2">
        <v>0</v>
      </c>
      <c r="O215" s="2">
        <v>0</v>
      </c>
      <c r="Q215" s="99"/>
      <c r="U215">
        <v>0</v>
      </c>
      <c r="W215">
        <v>0</v>
      </c>
      <c r="AB215" s="2">
        <v>12500</v>
      </c>
    </row>
    <row r="216" spans="1:29" x14ac:dyDescent="0.2">
      <c r="A216" s="36"/>
      <c r="B216" s="15"/>
      <c r="C216" s="37"/>
      <c r="D216" s="15"/>
      <c r="G216" s="26" t="s">
        <v>134</v>
      </c>
      <c r="H216" s="16">
        <v>0</v>
      </c>
      <c r="I216" s="24" t="s">
        <v>36</v>
      </c>
      <c r="L216" s="38"/>
      <c r="O216" s="47">
        <v>12500</v>
      </c>
      <c r="Q216" s="99"/>
    </row>
    <row r="217" spans="1:29" hidden="1" x14ac:dyDescent="0.2">
      <c r="A217" s="36"/>
      <c r="B217" s="15"/>
      <c r="C217" s="37"/>
      <c r="D217" s="15"/>
      <c r="I217" s="24"/>
      <c r="L217" s="38"/>
      <c r="Q217" s="99"/>
    </row>
    <row r="218" spans="1:29" hidden="1" x14ac:dyDescent="0.2">
      <c r="A218" s="36"/>
      <c r="B218" s="15"/>
      <c r="C218" s="37"/>
      <c r="D218" s="15"/>
      <c r="I218" s="24"/>
      <c r="L218" s="38"/>
      <c r="Q218" s="99"/>
    </row>
    <row r="219" spans="1:29" hidden="1" x14ac:dyDescent="0.2">
      <c r="A219" s="36" t="s">
        <v>135</v>
      </c>
      <c r="B219" s="15"/>
      <c r="C219" s="37"/>
      <c r="D219" s="15"/>
      <c r="I219" s="24"/>
      <c r="L219" s="38"/>
      <c r="Q219" s="99"/>
    </row>
    <row r="220" spans="1:29" hidden="1" x14ac:dyDescent="0.2">
      <c r="A220" s="15"/>
      <c r="B220" s="15"/>
      <c r="C220" s="15"/>
      <c r="D220" s="15"/>
      <c r="G220" s="26" t="s">
        <v>136</v>
      </c>
      <c r="H220" s="16">
        <v>0</v>
      </c>
      <c r="I220" s="24" t="s">
        <v>36</v>
      </c>
      <c r="M220" s="2">
        <v>0</v>
      </c>
      <c r="O220" s="2">
        <v>0</v>
      </c>
      <c r="Q220" s="99"/>
    </row>
    <row r="221" spans="1:29" hidden="1" x14ac:dyDescent="0.2">
      <c r="A221" s="15"/>
      <c r="B221" s="15"/>
      <c r="C221" s="15"/>
      <c r="D221" s="15"/>
      <c r="I221" s="24"/>
      <c r="Q221" s="99"/>
    </row>
    <row r="222" spans="1:29" x14ac:dyDescent="0.2">
      <c r="A222" s="15"/>
      <c r="B222" s="15"/>
      <c r="C222" s="15"/>
      <c r="D222" s="15"/>
      <c r="I222" s="24"/>
      <c r="Q222" s="99"/>
    </row>
    <row r="223" spans="1:29" x14ac:dyDescent="0.2">
      <c r="A223" s="15" t="s">
        <v>137</v>
      </c>
      <c r="B223" s="15"/>
      <c r="C223" s="15"/>
      <c r="D223" s="15"/>
      <c r="I223" s="24"/>
      <c r="Q223" s="99"/>
    </row>
    <row r="224" spans="1:29" x14ac:dyDescent="0.2">
      <c r="A224" s="95"/>
      <c r="B224" s="15"/>
      <c r="D224" s="48" t="s">
        <v>138</v>
      </c>
      <c r="E224" s="52" t="s">
        <v>139</v>
      </c>
      <c r="I224" s="24"/>
      <c r="Q224" s="99"/>
    </row>
    <row r="225" spans="1:28" hidden="1" x14ac:dyDescent="0.2">
      <c r="A225" s="15"/>
      <c r="B225" s="150" t="s">
        <v>249</v>
      </c>
      <c r="C225" s="53" t="s">
        <v>248</v>
      </c>
      <c r="D225" s="170" t="s">
        <v>250</v>
      </c>
      <c r="E225" s="171" t="s">
        <v>250</v>
      </c>
      <c r="H225" s="16">
        <v>0</v>
      </c>
      <c r="I225" s="24" t="s">
        <v>36</v>
      </c>
      <c r="K225" s="2">
        <v>11000</v>
      </c>
      <c r="M225" s="2">
        <v>0</v>
      </c>
      <c r="O225" s="2">
        <v>0</v>
      </c>
      <c r="Q225" s="99">
        <v>0</v>
      </c>
    </row>
    <row r="226" spans="1:28" hidden="1" x14ac:dyDescent="0.2">
      <c r="A226" s="15"/>
      <c r="C226" s="53" t="s">
        <v>209</v>
      </c>
      <c r="D226" s="54"/>
      <c r="E226" s="55"/>
      <c r="H226" s="16">
        <v>0</v>
      </c>
      <c r="I226" s="24" t="s">
        <v>36</v>
      </c>
      <c r="K226" s="2">
        <v>20420</v>
      </c>
      <c r="M226" s="2">
        <v>0</v>
      </c>
      <c r="O226" s="2">
        <v>0</v>
      </c>
      <c r="Q226" s="99">
        <v>0</v>
      </c>
    </row>
    <row r="227" spans="1:28" x14ac:dyDescent="0.2">
      <c r="A227" s="15"/>
      <c r="C227" s="53" t="s">
        <v>140</v>
      </c>
      <c r="D227" s="54">
        <v>11</v>
      </c>
      <c r="E227" s="55"/>
      <c r="H227" s="16">
        <v>0.38</v>
      </c>
      <c r="I227" s="24" t="s">
        <v>36</v>
      </c>
      <c r="K227" s="2">
        <v>8500</v>
      </c>
      <c r="M227" s="2">
        <v>0</v>
      </c>
      <c r="O227" s="2">
        <v>3300</v>
      </c>
      <c r="Q227" s="99">
        <v>3300</v>
      </c>
    </row>
    <row r="228" spans="1:28" x14ac:dyDescent="0.2">
      <c r="A228" s="15"/>
      <c r="C228" s="53" t="s">
        <v>182</v>
      </c>
      <c r="D228" s="54">
        <v>11</v>
      </c>
      <c r="E228" s="55"/>
      <c r="H228" s="16">
        <v>0.38</v>
      </c>
      <c r="I228" s="24" t="s">
        <v>36</v>
      </c>
      <c r="K228" s="2">
        <v>31360</v>
      </c>
      <c r="M228" s="2">
        <v>0</v>
      </c>
      <c r="O228" s="2">
        <v>12000</v>
      </c>
      <c r="Q228" s="99">
        <v>12000</v>
      </c>
    </row>
    <row r="229" spans="1:28" ht="15.75" hidden="1" x14ac:dyDescent="0.25">
      <c r="A229" s="15"/>
      <c r="C229" s="53" t="s">
        <v>140</v>
      </c>
      <c r="D229" s="143"/>
      <c r="E229" s="55"/>
      <c r="H229" s="16">
        <v>0</v>
      </c>
      <c r="I229" s="24" t="s">
        <v>36</v>
      </c>
      <c r="K229" s="2">
        <v>5510</v>
      </c>
      <c r="M229" s="2">
        <v>0</v>
      </c>
      <c r="O229" s="2">
        <v>0</v>
      </c>
      <c r="Q229" s="2">
        <v>0</v>
      </c>
    </row>
    <row r="230" spans="1:28" ht="15.75" hidden="1" x14ac:dyDescent="0.25">
      <c r="A230" s="15"/>
      <c r="C230" s="53" t="s">
        <v>182</v>
      </c>
      <c r="D230" s="143"/>
      <c r="E230" s="55"/>
      <c r="H230" s="16">
        <v>0</v>
      </c>
      <c r="I230" s="24" t="s">
        <v>36</v>
      </c>
      <c r="K230" s="2">
        <v>20330</v>
      </c>
      <c r="M230" s="2">
        <v>0</v>
      </c>
      <c r="O230" s="2">
        <v>0</v>
      </c>
      <c r="Q230" s="2">
        <v>0</v>
      </c>
    </row>
    <row r="231" spans="1:28" hidden="1" x14ac:dyDescent="0.2">
      <c r="A231" s="15"/>
      <c r="C231" s="53" t="s">
        <v>183</v>
      </c>
      <c r="D231" s="54"/>
      <c r="E231" s="55"/>
      <c r="H231" s="16">
        <v>0</v>
      </c>
      <c r="I231" s="24" t="s">
        <v>36</v>
      </c>
      <c r="K231" s="2">
        <v>34320</v>
      </c>
      <c r="M231" s="2">
        <v>0</v>
      </c>
      <c r="O231" s="2">
        <v>0</v>
      </c>
      <c r="Q231" s="2">
        <v>0</v>
      </c>
    </row>
    <row r="232" spans="1:28" x14ac:dyDescent="0.2">
      <c r="A232" s="98" t="s">
        <v>177</v>
      </c>
      <c r="B232" s="98"/>
      <c r="C232" s="97"/>
      <c r="D232" s="15"/>
      <c r="H232" s="4">
        <v>11</v>
      </c>
      <c r="I232" s="24" t="s">
        <v>6</v>
      </c>
      <c r="K232" s="2">
        <v>300</v>
      </c>
      <c r="M232" s="43">
        <v>0</v>
      </c>
      <c r="O232" s="43">
        <v>3300</v>
      </c>
    </row>
    <row r="233" spans="1:28" x14ac:dyDescent="0.2">
      <c r="A233" s="36"/>
      <c r="B233" s="15"/>
      <c r="C233" s="37"/>
      <c r="D233" s="15"/>
      <c r="G233" s="45" t="s">
        <v>141</v>
      </c>
      <c r="I233" s="24"/>
      <c r="L233" s="38"/>
      <c r="M233" s="2">
        <v>0</v>
      </c>
      <c r="O233" s="2">
        <v>18600</v>
      </c>
      <c r="U233">
        <v>0</v>
      </c>
      <c r="AB233" s="2"/>
    </row>
    <row r="234" spans="1:28" x14ac:dyDescent="0.2">
      <c r="A234" s="15"/>
      <c r="B234" s="15"/>
      <c r="C234" s="15"/>
      <c r="D234" s="15"/>
      <c r="I234" s="24"/>
    </row>
    <row r="235" spans="1:28" x14ac:dyDescent="0.2">
      <c r="A235" s="15"/>
      <c r="B235" s="145"/>
      <c r="C235" s="15"/>
      <c r="D235" s="15"/>
      <c r="I235" s="24"/>
    </row>
    <row r="236" spans="1:28" ht="15.75" x14ac:dyDescent="0.25">
      <c r="A236" s="82"/>
      <c r="B236" s="82"/>
      <c r="C236" s="82"/>
      <c r="D236" s="83"/>
      <c r="E236" s="83"/>
      <c r="F236" s="83"/>
      <c r="G236" s="84"/>
      <c r="H236" s="85"/>
      <c r="I236" s="86"/>
      <c r="J236" s="84"/>
      <c r="K236" s="87"/>
      <c r="L236" s="84"/>
      <c r="M236" s="87" t="s">
        <v>142</v>
      </c>
      <c r="N236" s="87"/>
      <c r="O236" s="88" t="s">
        <v>25</v>
      </c>
    </row>
    <row r="237" spans="1:28" ht="15.75" x14ac:dyDescent="0.25">
      <c r="A237" s="82"/>
      <c r="B237" s="82"/>
      <c r="C237" s="82"/>
      <c r="D237" s="83"/>
      <c r="E237" s="83"/>
      <c r="F237" s="83"/>
      <c r="G237" s="84"/>
      <c r="H237" s="89" t="s">
        <v>143</v>
      </c>
      <c r="I237" s="86"/>
      <c r="J237" s="84"/>
      <c r="K237" s="87"/>
      <c r="L237" s="84"/>
      <c r="M237" s="88" t="s">
        <v>9</v>
      </c>
      <c r="N237" s="87"/>
      <c r="O237" s="88" t="s">
        <v>9</v>
      </c>
    </row>
    <row r="238" spans="1:28" ht="16.5" thickBot="1" x14ac:dyDescent="0.3">
      <c r="A238" s="72"/>
      <c r="B238" s="82"/>
      <c r="C238" s="82"/>
      <c r="D238" s="83"/>
      <c r="E238" s="90" t="s">
        <v>144</v>
      </c>
      <c r="F238" s="83"/>
      <c r="G238" s="84"/>
      <c r="H238" s="91" t="s">
        <v>145</v>
      </c>
      <c r="I238" s="84"/>
      <c r="J238" s="84"/>
      <c r="K238" s="92" t="s">
        <v>146</v>
      </c>
      <c r="L238" s="84"/>
      <c r="M238" s="93" t="s">
        <v>10</v>
      </c>
      <c r="N238" s="87"/>
      <c r="O238" s="93" t="s">
        <v>10</v>
      </c>
    </row>
    <row r="239" spans="1:28" ht="16.5" thickTop="1" x14ac:dyDescent="0.25">
      <c r="A239" s="82"/>
      <c r="B239" s="82"/>
      <c r="C239" s="84"/>
      <c r="D239" s="83"/>
      <c r="E239" s="83"/>
      <c r="F239" s="90" t="s">
        <v>147</v>
      </c>
      <c r="G239" s="84"/>
      <c r="H239" s="85">
        <v>1.56</v>
      </c>
      <c r="I239" s="86" t="s">
        <v>36</v>
      </c>
      <c r="J239" s="84"/>
      <c r="K239" s="94">
        <v>0.78</v>
      </c>
      <c r="L239" s="84" t="s">
        <v>36</v>
      </c>
      <c r="M239" s="87">
        <v>0</v>
      </c>
      <c r="N239" s="87"/>
      <c r="O239" s="87">
        <v>65200</v>
      </c>
      <c r="P239" s="18"/>
      <c r="AB239" t="e">
        <v>#DIV/0!</v>
      </c>
    </row>
    <row r="240" spans="1:28" hidden="1" x14ac:dyDescent="0.2">
      <c r="A240" s="15"/>
      <c r="B240" s="15"/>
      <c r="C240" s="18"/>
      <c r="D240" s="56"/>
      <c r="E240" s="56"/>
      <c r="F240" s="60"/>
      <c r="G240" s="18"/>
      <c r="H240" s="57"/>
      <c r="I240" s="58"/>
      <c r="J240" s="18"/>
      <c r="K240" s="61"/>
      <c r="L240" s="18"/>
      <c r="M240" s="59"/>
      <c r="N240" s="59"/>
      <c r="O240" s="59"/>
      <c r="P240" s="18"/>
    </row>
    <row r="241" spans="1:33" ht="15.75" thickBot="1" x14ac:dyDescent="0.25">
      <c r="A241" s="15"/>
      <c r="B241" s="15"/>
      <c r="C241" s="56"/>
      <c r="D241" s="56"/>
      <c r="E241" s="56"/>
      <c r="F241" s="56"/>
      <c r="G241" s="18"/>
      <c r="H241" s="57"/>
      <c r="I241" s="58"/>
      <c r="J241" s="18"/>
      <c r="K241" s="59"/>
      <c r="L241" s="18"/>
      <c r="M241" s="62"/>
      <c r="N241" s="62"/>
      <c r="O241" s="62"/>
      <c r="P241" s="18"/>
    </row>
    <row r="242" spans="1:33" ht="16.5" thickTop="1" x14ac:dyDescent="0.25">
      <c r="A242" s="15"/>
      <c r="B242" s="15"/>
      <c r="C242" s="18"/>
      <c r="D242" s="56"/>
      <c r="E242" s="56"/>
      <c r="G242" s="18"/>
      <c r="H242" s="57"/>
      <c r="I242" s="58"/>
      <c r="J242" s="18"/>
      <c r="K242" s="63" t="s">
        <v>286</v>
      </c>
      <c r="L242" s="18"/>
      <c r="N242" s="64"/>
      <c r="O242" s="64">
        <v>65200</v>
      </c>
      <c r="P242" s="18"/>
    </row>
    <row r="243" spans="1:33" x14ac:dyDescent="0.2">
      <c r="A243" s="15"/>
      <c r="B243" s="15"/>
      <c r="C243" s="15"/>
      <c r="D243" s="15"/>
      <c r="I243" s="24"/>
    </row>
    <row r="244" spans="1:33" x14ac:dyDescent="0.2">
      <c r="AB244" s="65"/>
      <c r="AC244" s="65"/>
      <c r="AE244" s="65"/>
      <c r="AF244" s="65"/>
      <c r="AG244" s="65"/>
    </row>
  </sheetData>
  <mergeCells count="1">
    <mergeCell ref="B34:N34"/>
  </mergeCells>
  <pageMargins left="0.7" right="0.7" top="0.75" bottom="0.75" header="0.3" footer="0.3"/>
  <pageSetup orientation="portrait" r:id="rId1"/>
  <headerFooter>
    <oddFooter>&amp;LRVW, Inc. (mtp)&amp;CAttachment H-&amp;P&amp;R&amp;D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E433-6F82-4D9D-B7D5-110BD4DAA57B}">
  <sheetPr>
    <pageSetUpPr fitToPage="1"/>
  </sheetPr>
  <dimension ref="A1:N78"/>
  <sheetViews>
    <sheetView showOutlineSymbols="0" defaultGridColor="0" colorId="8" zoomScale="87" zoomScaleNormal="87" workbookViewId="0">
      <selection activeCell="F4" sqref="F4"/>
    </sheetView>
  </sheetViews>
  <sheetFormatPr defaultColWidth="9.6640625" defaultRowHeight="15" x14ac:dyDescent="0.2"/>
  <cols>
    <col min="1" max="1" width="2.88671875" style="1" customWidth="1"/>
    <col min="2" max="2" width="32.88671875" style="1" customWidth="1"/>
    <col min="3" max="3" width="6.77734375" style="1" customWidth="1"/>
    <col min="4" max="4" width="6.21875" style="5" customWidth="1"/>
    <col min="5" max="5" width="4.6640625" style="1" customWidth="1"/>
    <col min="6" max="6" width="5.44140625" style="1" customWidth="1"/>
    <col min="7" max="7" width="10.6640625" style="1" customWidth="1"/>
    <col min="8" max="8" width="12.44140625" style="1" customWidth="1"/>
    <col min="9" max="9" width="12.33203125" style="1" customWidth="1"/>
    <col min="10" max="10" width="9.6640625" style="1" customWidth="1"/>
    <col min="11" max="12" width="13" style="1" customWidth="1"/>
    <col min="13" max="13" width="14.5546875" style="1" customWidth="1"/>
    <col min="14" max="14" width="12.88671875" style="1" customWidth="1"/>
    <col min="15" max="15" width="1.77734375" style="1" customWidth="1"/>
    <col min="16" max="16384" width="9.6640625" style="1"/>
  </cols>
  <sheetData>
    <row r="1" spans="1:10" ht="15.75" x14ac:dyDescent="0.25">
      <c r="A1" s="105"/>
      <c r="B1" s="222" t="str">
        <f>Summary!D1</f>
        <v>Stanton Telecom Inc._CrownRdNorth_Attachement H - 2023 NPSC CPF</v>
      </c>
      <c r="C1" s="158"/>
      <c r="D1" s="158"/>
      <c r="E1" s="158"/>
      <c r="F1" s="158"/>
      <c r="G1" s="158"/>
      <c r="H1" s="158"/>
      <c r="I1" s="104"/>
      <c r="J1" s="104"/>
    </row>
    <row r="2" spans="1:10" x14ac:dyDescent="0.2">
      <c r="A2" s="215"/>
      <c r="B2" s="215"/>
      <c r="C2" s="215"/>
      <c r="D2" s="216"/>
      <c r="E2" s="215"/>
      <c r="F2" s="215"/>
      <c r="G2" s="215"/>
      <c r="H2" s="215"/>
      <c r="I2" s="104"/>
      <c r="J2" s="104"/>
    </row>
    <row r="3" spans="1:10" x14ac:dyDescent="0.2">
      <c r="A3" s="215"/>
      <c r="B3" s="215"/>
      <c r="C3" s="215"/>
      <c r="D3" s="216"/>
      <c r="E3" s="215"/>
      <c r="F3" s="215"/>
      <c r="G3" s="215"/>
      <c r="H3" s="215"/>
      <c r="I3" s="104"/>
      <c r="J3" s="104"/>
    </row>
    <row r="4" spans="1:10" x14ac:dyDescent="0.2">
      <c r="A4" s="215"/>
      <c r="B4" s="215"/>
      <c r="C4" s="215"/>
      <c r="D4" s="216"/>
      <c r="E4" s="215"/>
      <c r="F4" s="215"/>
      <c r="G4" s="215"/>
      <c r="H4" s="215"/>
      <c r="I4" s="104"/>
      <c r="J4" s="104"/>
    </row>
    <row r="5" spans="1:10" ht="15.75" customHeight="1" x14ac:dyDescent="0.2">
      <c r="A5" s="215"/>
      <c r="B5" s="215"/>
      <c r="C5" s="215"/>
      <c r="D5" s="216"/>
      <c r="E5" s="215"/>
      <c r="F5" s="215"/>
      <c r="G5" s="215"/>
      <c r="H5" s="215"/>
      <c r="I5" s="104"/>
      <c r="J5" s="104"/>
    </row>
    <row r="6" spans="1:10" ht="15" customHeight="1" x14ac:dyDescent="0.25">
      <c r="A6" s="158"/>
      <c r="B6" s="13"/>
      <c r="C6" s="158"/>
      <c r="D6" s="217"/>
      <c r="E6" s="218"/>
      <c r="F6" s="158"/>
      <c r="G6" s="158"/>
      <c r="H6" s="158"/>
      <c r="I6" s="104"/>
      <c r="J6" s="104"/>
    </row>
    <row r="7" spans="1:10" ht="15" customHeight="1" x14ac:dyDescent="0.25">
      <c r="A7" s="105"/>
      <c r="B7" s="105"/>
      <c r="C7" s="105"/>
      <c r="D7" s="71"/>
      <c r="E7" s="105"/>
      <c r="F7" s="105"/>
      <c r="G7" s="105"/>
      <c r="H7" s="105"/>
      <c r="I7" s="104"/>
      <c r="J7" s="104"/>
    </row>
    <row r="8" spans="1:10" ht="15" customHeight="1" x14ac:dyDescent="0.25">
      <c r="A8"/>
      <c r="B8" s="158" t="s">
        <v>0</v>
      </c>
      <c r="C8" s="186"/>
      <c r="D8" s="106" t="str">
        <f ca="1">RIGHT(CELL("filename",A1),LEN(CELL("filename",A1))-FIND("]",CELL("filename",A1)))</f>
        <v>Elec-CrownRdNorth Project</v>
      </c>
      <c r="E8" s="158"/>
      <c r="F8" s="158"/>
      <c r="G8" s="158"/>
      <c r="H8" s="158"/>
      <c r="I8" s="104"/>
      <c r="J8" s="104"/>
    </row>
    <row r="9" spans="1:10" ht="15" customHeight="1" x14ac:dyDescent="0.2">
      <c r="A9"/>
      <c r="B9" s="219" t="s">
        <v>1</v>
      </c>
      <c r="C9" s="219" t="s">
        <v>3</v>
      </c>
      <c r="D9" s="220" t="s">
        <v>4</v>
      </c>
      <c r="E9" s="219"/>
      <c r="F9" s="107" t="s">
        <v>3</v>
      </c>
      <c r="G9" s="8" t="s">
        <v>4</v>
      </c>
      <c r="H9" s="9" t="s">
        <v>9</v>
      </c>
      <c r="I9" s="104"/>
      <c r="J9" s="104"/>
    </row>
    <row r="10" spans="1:10" ht="15" customHeight="1" x14ac:dyDescent="0.2">
      <c r="A10"/>
      <c r="B10" s="13" t="s">
        <v>2</v>
      </c>
      <c r="C10" s="13" t="s">
        <v>3</v>
      </c>
      <c r="D10" s="221" t="s">
        <v>5</v>
      </c>
      <c r="E10" s="13"/>
      <c r="F10" s="1" t="s">
        <v>3</v>
      </c>
      <c r="G10" s="10" t="s">
        <v>8</v>
      </c>
      <c r="H10" s="11" t="s">
        <v>10</v>
      </c>
      <c r="I10" s="104"/>
      <c r="J10" s="104"/>
    </row>
    <row r="11" spans="1:10" ht="15" customHeight="1" x14ac:dyDescent="0.25">
      <c r="A11" s="105"/>
      <c r="B11" s="108"/>
      <c r="D11" s="3"/>
      <c r="E11" s="109"/>
      <c r="G11" s="109"/>
      <c r="H11" s="109"/>
      <c r="I11" s="104"/>
      <c r="J11" s="104"/>
    </row>
    <row r="12" spans="1:10" ht="15" hidden="1" customHeight="1" x14ac:dyDescent="0.2">
      <c r="A12" s="70"/>
      <c r="B12" s="187" t="s">
        <v>199</v>
      </c>
      <c r="C12" s="188"/>
      <c r="D12" s="189">
        <v>0</v>
      </c>
      <c r="E12" s="188" t="s">
        <v>6</v>
      </c>
      <c r="F12" s="190" t="s">
        <v>7</v>
      </c>
      <c r="G12" s="188">
        <v>50000</v>
      </c>
      <c r="H12" s="188">
        <f>ROUND(+D12*G12,0)</f>
        <v>0</v>
      </c>
      <c r="I12" s="191"/>
      <c r="J12" s="191"/>
    </row>
    <row r="13" spans="1:10" ht="15" hidden="1" customHeight="1" x14ac:dyDescent="0.2">
      <c r="A13" s="70"/>
      <c r="B13" s="192" t="s">
        <v>260</v>
      </c>
      <c r="C13" s="188"/>
      <c r="D13" s="189">
        <v>0</v>
      </c>
      <c r="E13" s="188" t="s">
        <v>6</v>
      </c>
      <c r="F13" s="190" t="s">
        <v>7</v>
      </c>
      <c r="G13" s="188">
        <v>75000</v>
      </c>
      <c r="H13" s="188">
        <f>ROUND(+D13*G13,0)</f>
        <v>0</v>
      </c>
      <c r="I13" s="191"/>
      <c r="J13" s="191"/>
    </row>
    <row r="14" spans="1:10" ht="15" hidden="1" customHeight="1" x14ac:dyDescent="0.2">
      <c r="A14" s="70"/>
      <c r="B14" s="193" t="s">
        <v>22</v>
      </c>
      <c r="C14" s="188"/>
      <c r="D14" s="189">
        <v>0</v>
      </c>
      <c r="E14" s="188" t="s">
        <v>6</v>
      </c>
      <c r="F14" s="190" t="s">
        <v>7</v>
      </c>
      <c r="G14" s="188">
        <v>25000</v>
      </c>
      <c r="H14" s="188">
        <f>ROUND(+D14*G14,0)</f>
        <v>0</v>
      </c>
      <c r="I14" s="191"/>
      <c r="J14" s="191"/>
    </row>
    <row r="15" spans="1:10" ht="15" hidden="1" customHeight="1" x14ac:dyDescent="0.2">
      <c r="A15" s="70"/>
      <c r="B15" s="188" t="s">
        <v>13</v>
      </c>
      <c r="C15" s="188"/>
      <c r="D15" s="189"/>
      <c r="E15" s="188"/>
      <c r="F15" s="190"/>
      <c r="G15" s="188"/>
      <c r="H15" s="188"/>
      <c r="I15" s="191"/>
      <c r="J15" s="191"/>
    </row>
    <row r="16" spans="1:10" ht="15" hidden="1" customHeight="1" x14ac:dyDescent="0.2">
      <c r="A16" s="70"/>
      <c r="B16" s="194" t="s">
        <v>12</v>
      </c>
      <c r="C16" s="188"/>
      <c r="D16" s="189"/>
      <c r="E16" s="188" t="s">
        <v>6</v>
      </c>
      <c r="F16" s="190" t="s">
        <v>7</v>
      </c>
      <c r="G16" s="188">
        <v>1700</v>
      </c>
      <c r="H16" s="188">
        <f t="shared" ref="H16:H21" si="0">ROUND(+D16*G16,0)</f>
        <v>0</v>
      </c>
      <c r="I16" s="191"/>
      <c r="J16" s="191"/>
    </row>
    <row r="17" spans="1:10" ht="18" hidden="1" customHeight="1" x14ac:dyDescent="0.2">
      <c r="A17" s="70"/>
      <c r="B17" s="194" t="s">
        <v>195</v>
      </c>
      <c r="C17" s="188"/>
      <c r="D17" s="189"/>
      <c r="E17" s="188" t="s">
        <v>6</v>
      </c>
      <c r="F17" s="190" t="s">
        <v>7</v>
      </c>
      <c r="G17" s="188">
        <v>1300</v>
      </c>
      <c r="H17" s="188">
        <f t="shared" si="0"/>
        <v>0</v>
      </c>
      <c r="I17" s="191"/>
      <c r="J17" s="191"/>
    </row>
    <row r="18" spans="1:10" ht="15" hidden="1" customHeight="1" x14ac:dyDescent="0.2">
      <c r="A18" s="70"/>
      <c r="B18" s="194" t="s">
        <v>196</v>
      </c>
      <c r="C18" s="188"/>
      <c r="D18" s="189"/>
      <c r="E18" s="188" t="s">
        <v>6</v>
      </c>
      <c r="F18" s="190" t="s">
        <v>7</v>
      </c>
      <c r="G18" s="188">
        <v>2500</v>
      </c>
      <c r="H18" s="188">
        <f t="shared" si="0"/>
        <v>0</v>
      </c>
      <c r="I18" s="191"/>
      <c r="J18" s="191"/>
    </row>
    <row r="19" spans="1:10" ht="15" hidden="1" customHeight="1" x14ac:dyDescent="0.2">
      <c r="A19" s="70"/>
      <c r="B19" s="194" t="s">
        <v>14</v>
      </c>
      <c r="C19" s="188"/>
      <c r="D19" s="189"/>
      <c r="E19" s="188" t="s">
        <v>6</v>
      </c>
      <c r="F19" s="190" t="s">
        <v>7</v>
      </c>
      <c r="G19" s="188">
        <v>3000</v>
      </c>
      <c r="H19" s="188">
        <f t="shared" si="0"/>
        <v>0</v>
      </c>
      <c r="I19" s="191"/>
      <c r="J19" s="191"/>
    </row>
    <row r="20" spans="1:10" ht="15" hidden="1" customHeight="1" x14ac:dyDescent="0.2">
      <c r="A20" s="70"/>
      <c r="B20" s="194" t="s">
        <v>197</v>
      </c>
      <c r="C20" s="188"/>
      <c r="D20" s="189"/>
      <c r="E20" s="188" t="s">
        <v>6</v>
      </c>
      <c r="F20" s="190" t="s">
        <v>7</v>
      </c>
      <c r="G20" s="188">
        <v>1500</v>
      </c>
      <c r="H20" s="188">
        <f t="shared" si="0"/>
        <v>0</v>
      </c>
      <c r="I20" s="191"/>
      <c r="J20" s="191"/>
    </row>
    <row r="21" spans="1:10" ht="15" hidden="1" customHeight="1" x14ac:dyDescent="0.2">
      <c r="A21" s="70"/>
      <c r="B21" s="194" t="s">
        <v>198</v>
      </c>
      <c r="C21" s="188"/>
      <c r="D21" s="189"/>
      <c r="E21" s="188" t="s">
        <v>6</v>
      </c>
      <c r="F21" s="190" t="s">
        <v>7</v>
      </c>
      <c r="G21" s="188">
        <v>3000</v>
      </c>
      <c r="H21" s="188">
        <f t="shared" si="0"/>
        <v>0</v>
      </c>
      <c r="I21" s="191"/>
      <c r="J21" s="191"/>
    </row>
    <row r="22" spans="1:10" ht="15" hidden="1" customHeight="1" x14ac:dyDescent="0.25">
      <c r="A22" s="1" t="s">
        <v>261</v>
      </c>
      <c r="B22" s="110"/>
      <c r="C22" s="110"/>
      <c r="D22" s="175"/>
      <c r="E22" s="110"/>
      <c r="F22" s="110"/>
      <c r="G22" s="110"/>
      <c r="H22" s="176">
        <f>SUM(H12:H21)</f>
        <v>0</v>
      </c>
      <c r="I22" s="104"/>
      <c r="J22" s="104"/>
    </row>
    <row r="23" spans="1:10" ht="15" hidden="1" customHeight="1" x14ac:dyDescent="0.2">
      <c r="A23"/>
      <c r="B23" s="81"/>
      <c r="C23" s="81"/>
      <c r="D23" s="4"/>
      <c r="E23" s="81"/>
      <c r="F23" s="6"/>
      <c r="G23" s="81"/>
      <c r="H23" s="81"/>
      <c r="I23" s="104"/>
      <c r="J23" s="104"/>
    </row>
    <row r="24" spans="1:10" ht="15" customHeight="1" x14ac:dyDescent="0.2">
      <c r="A24"/>
      <c r="B24" s="81" t="s">
        <v>262</v>
      </c>
      <c r="C24" s="81"/>
      <c r="D24" s="4"/>
      <c r="E24" s="81"/>
      <c r="F24" s="6"/>
      <c r="G24" s="81"/>
      <c r="H24" s="81"/>
      <c r="I24" s="104"/>
      <c r="J24" s="104"/>
    </row>
    <row r="25" spans="1:10" ht="15" hidden="1" customHeight="1" x14ac:dyDescent="0.2">
      <c r="A25"/>
      <c r="B25" s="7" t="s">
        <v>263</v>
      </c>
      <c r="C25" s="81"/>
      <c r="D25" s="4"/>
      <c r="E25" s="81" t="s">
        <v>6</v>
      </c>
      <c r="F25" s="6" t="s">
        <v>7</v>
      </c>
      <c r="G25" s="81">
        <v>1000</v>
      </c>
      <c r="H25" s="81">
        <f t="shared" ref="H25:H34" si="1">ROUND(+D25*G25,0)</f>
        <v>0</v>
      </c>
      <c r="I25" s="104"/>
      <c r="J25" s="104"/>
    </row>
    <row r="26" spans="1:10" ht="15" hidden="1" customHeight="1" x14ac:dyDescent="0.2">
      <c r="A26"/>
      <c r="B26" s="7" t="s">
        <v>264</v>
      </c>
      <c r="C26" s="81"/>
      <c r="D26" s="4"/>
      <c r="E26" s="81" t="s">
        <v>6</v>
      </c>
      <c r="F26" s="6" t="s">
        <v>7</v>
      </c>
      <c r="G26" s="81">
        <v>11000</v>
      </c>
      <c r="H26" s="81">
        <f t="shared" si="1"/>
        <v>0</v>
      </c>
      <c r="I26" s="104"/>
      <c r="J26" s="104"/>
    </row>
    <row r="27" spans="1:10" ht="15" customHeight="1" x14ac:dyDescent="0.2">
      <c r="A27"/>
      <c r="B27" s="7" t="s">
        <v>265</v>
      </c>
      <c r="C27" s="81"/>
      <c r="D27" s="4">
        <v>1</v>
      </c>
      <c r="E27" s="81" t="s">
        <v>6</v>
      </c>
      <c r="F27" s="6" t="s">
        <v>7</v>
      </c>
      <c r="G27" s="81">
        <v>850</v>
      </c>
      <c r="H27" s="81">
        <f t="shared" si="1"/>
        <v>850</v>
      </c>
      <c r="I27" s="104"/>
      <c r="J27" s="104"/>
    </row>
    <row r="28" spans="1:10" ht="15" hidden="1" customHeight="1" x14ac:dyDescent="0.2">
      <c r="A28"/>
      <c r="B28" s="7" t="s">
        <v>266</v>
      </c>
      <c r="C28" s="81"/>
      <c r="D28" s="4"/>
      <c r="E28" s="81" t="s">
        <v>6</v>
      </c>
      <c r="F28" s="6" t="s">
        <v>7</v>
      </c>
      <c r="G28" s="81">
        <v>225</v>
      </c>
      <c r="H28" s="81">
        <f t="shared" si="1"/>
        <v>0</v>
      </c>
      <c r="I28" s="104"/>
      <c r="J28" s="104"/>
    </row>
    <row r="29" spans="1:10" ht="15" hidden="1" customHeight="1" x14ac:dyDescent="0.2">
      <c r="A29"/>
      <c r="B29" s="7" t="s">
        <v>19</v>
      </c>
      <c r="C29" s="81"/>
      <c r="D29" s="4">
        <v>0</v>
      </c>
      <c r="E29" s="81" t="s">
        <v>6</v>
      </c>
      <c r="F29" s="6" t="s">
        <v>7</v>
      </c>
      <c r="G29" s="81">
        <v>1700</v>
      </c>
      <c r="H29" s="81">
        <f t="shared" si="1"/>
        <v>0</v>
      </c>
      <c r="I29" s="104"/>
      <c r="J29" s="104"/>
    </row>
    <row r="30" spans="1:10" ht="15" hidden="1" customHeight="1" x14ac:dyDescent="0.2">
      <c r="A30"/>
      <c r="B30" s="7" t="s">
        <v>267</v>
      </c>
      <c r="C30" s="81"/>
      <c r="D30" s="4">
        <v>0</v>
      </c>
      <c r="E30" s="81" t="s">
        <v>6</v>
      </c>
      <c r="F30" s="6" t="s">
        <v>7</v>
      </c>
      <c r="G30" s="81">
        <v>8800</v>
      </c>
      <c r="H30" s="81">
        <f t="shared" si="1"/>
        <v>0</v>
      </c>
      <c r="I30" s="104"/>
      <c r="J30" s="104"/>
    </row>
    <row r="31" spans="1:10" ht="15" hidden="1" customHeight="1" x14ac:dyDescent="0.2">
      <c r="A31"/>
      <c r="B31" s="7" t="s">
        <v>268</v>
      </c>
      <c r="C31" s="81"/>
      <c r="D31" s="4"/>
      <c r="E31" s="81" t="s">
        <v>6</v>
      </c>
      <c r="F31" s="6" t="s">
        <v>7</v>
      </c>
      <c r="G31" s="81">
        <v>700</v>
      </c>
      <c r="H31" s="81">
        <f>ROUND(+D31*G31,0)</f>
        <v>0</v>
      </c>
      <c r="I31" s="104"/>
      <c r="J31" s="104"/>
    </row>
    <row r="32" spans="1:10" ht="15" hidden="1" customHeight="1" x14ac:dyDescent="0.2">
      <c r="A32"/>
      <c r="B32" s="7" t="s">
        <v>269</v>
      </c>
      <c r="C32" s="81"/>
      <c r="D32" s="4"/>
      <c r="E32" s="81" t="s">
        <v>6</v>
      </c>
      <c r="F32" s="6" t="s">
        <v>7</v>
      </c>
      <c r="G32" s="81">
        <v>845</v>
      </c>
      <c r="H32" s="81">
        <f t="shared" si="1"/>
        <v>0</v>
      </c>
      <c r="I32" s="104"/>
      <c r="J32" s="104"/>
    </row>
    <row r="33" spans="1:11" ht="15" hidden="1" customHeight="1" x14ac:dyDescent="0.2">
      <c r="A33"/>
      <c r="B33" s="7" t="s">
        <v>270</v>
      </c>
      <c r="C33" s="81"/>
      <c r="D33" s="4"/>
      <c r="E33" s="81" t="s">
        <v>6</v>
      </c>
      <c r="F33" s="6" t="s">
        <v>7</v>
      </c>
      <c r="G33" s="81">
        <v>1300</v>
      </c>
      <c r="H33" s="81">
        <f t="shared" si="1"/>
        <v>0</v>
      </c>
      <c r="I33" s="104"/>
      <c r="J33" s="104"/>
    </row>
    <row r="34" spans="1:11" ht="15" hidden="1" customHeight="1" x14ac:dyDescent="0.2">
      <c r="A34"/>
      <c r="B34" s="7" t="s">
        <v>16</v>
      </c>
      <c r="C34" s="81"/>
      <c r="D34" s="4"/>
      <c r="E34" s="81" t="s">
        <v>6</v>
      </c>
      <c r="F34" s="6" t="s">
        <v>7</v>
      </c>
      <c r="G34" s="81">
        <v>2000</v>
      </c>
      <c r="H34" s="81">
        <f t="shared" si="1"/>
        <v>0</v>
      </c>
      <c r="I34" s="104"/>
      <c r="J34" s="104"/>
    </row>
    <row r="35" spans="1:11" ht="15" customHeight="1" x14ac:dyDescent="0.2">
      <c r="A35"/>
      <c r="B35" s="81" t="s">
        <v>11</v>
      </c>
      <c r="C35" s="81"/>
      <c r="D35" s="4"/>
      <c r="E35" s="81"/>
      <c r="F35" s="6"/>
      <c r="G35" s="81"/>
      <c r="H35" s="81"/>
      <c r="I35" s="104"/>
      <c r="J35" s="104"/>
    </row>
    <row r="36" spans="1:11" ht="15" hidden="1" customHeight="1" x14ac:dyDescent="0.2">
      <c r="A36"/>
      <c r="B36" s="7" t="s">
        <v>15</v>
      </c>
      <c r="C36" s="81"/>
      <c r="D36" s="4">
        <v>0</v>
      </c>
      <c r="E36" s="81" t="s">
        <v>6</v>
      </c>
      <c r="F36" s="6" t="s">
        <v>7</v>
      </c>
      <c r="G36" s="81">
        <v>60000</v>
      </c>
      <c r="H36" s="81">
        <f t="shared" ref="H36:H43" si="2">ROUND(+D36*G36,0)</f>
        <v>0</v>
      </c>
      <c r="I36" s="104"/>
      <c r="J36" s="104"/>
    </row>
    <row r="37" spans="1:11" ht="15" hidden="1" customHeight="1" x14ac:dyDescent="0.2">
      <c r="A37"/>
      <c r="B37" s="12" t="s">
        <v>19</v>
      </c>
      <c r="C37" s="81"/>
      <c r="D37" s="4">
        <v>0</v>
      </c>
      <c r="E37" s="81" t="s">
        <v>6</v>
      </c>
      <c r="F37" s="6" t="s">
        <v>7</v>
      </c>
      <c r="G37" s="81">
        <v>5000</v>
      </c>
      <c r="H37" s="81">
        <f t="shared" si="2"/>
        <v>0</v>
      </c>
      <c r="I37" s="104"/>
      <c r="J37" s="104"/>
    </row>
    <row r="38" spans="1:11" ht="14.25" hidden="1" customHeight="1" x14ac:dyDescent="0.2">
      <c r="A38"/>
      <c r="B38" s="12" t="s">
        <v>20</v>
      </c>
      <c r="C38" s="81"/>
      <c r="D38" s="4"/>
      <c r="E38" s="81" t="s">
        <v>6</v>
      </c>
      <c r="F38" s="6" t="s">
        <v>7</v>
      </c>
      <c r="G38" s="81">
        <v>550</v>
      </c>
      <c r="H38" s="81">
        <f t="shared" si="2"/>
        <v>0</v>
      </c>
      <c r="I38" s="104"/>
      <c r="J38" s="104"/>
    </row>
    <row r="39" spans="1:11" ht="15" customHeight="1" x14ac:dyDescent="0.2">
      <c r="A39"/>
      <c r="B39" s="12" t="s">
        <v>16</v>
      </c>
      <c r="C39" s="81"/>
      <c r="D39" s="4">
        <v>1</v>
      </c>
      <c r="E39" s="81" t="s">
        <v>6</v>
      </c>
      <c r="F39" s="6" t="s">
        <v>7</v>
      </c>
      <c r="G39" s="81">
        <v>950</v>
      </c>
      <c r="H39" s="81">
        <f t="shared" si="2"/>
        <v>950</v>
      </c>
      <c r="I39" s="104"/>
      <c r="J39" s="104"/>
    </row>
    <row r="40" spans="1:11" ht="27" customHeight="1" x14ac:dyDescent="0.2">
      <c r="A40"/>
      <c r="B40" s="7" t="s">
        <v>254</v>
      </c>
      <c r="C40" s="81"/>
      <c r="D40" s="4">
        <v>11</v>
      </c>
      <c r="E40" s="81" t="s">
        <v>6</v>
      </c>
      <c r="F40" s="6" t="s">
        <v>7</v>
      </c>
      <c r="G40" s="81">
        <v>350</v>
      </c>
      <c r="H40" s="81">
        <f t="shared" si="2"/>
        <v>3850</v>
      </c>
      <c r="I40" s="104">
        <v>11</v>
      </c>
      <c r="J40" s="104"/>
    </row>
    <row r="41" spans="1:11" ht="24" hidden="1" customHeight="1" x14ac:dyDescent="0.2">
      <c r="A41"/>
      <c r="B41" s="7" t="s">
        <v>211</v>
      </c>
      <c r="C41" s="81"/>
      <c r="D41" s="4">
        <v>0</v>
      </c>
      <c r="E41" s="81" t="s">
        <v>6</v>
      </c>
      <c r="F41" s="6" t="s">
        <v>7</v>
      </c>
      <c r="G41" s="81">
        <v>390</v>
      </c>
      <c r="H41" s="81">
        <f t="shared" si="2"/>
        <v>0</v>
      </c>
      <c r="I41" s="104"/>
      <c r="J41" s="104"/>
    </row>
    <row r="42" spans="1:11" ht="15" hidden="1" customHeight="1" x14ac:dyDescent="0.2">
      <c r="A42"/>
      <c r="B42" s="7" t="s">
        <v>17</v>
      </c>
      <c r="C42" s="81"/>
      <c r="D42" s="4">
        <f>ROUND(I40*0.01,0)</f>
        <v>0</v>
      </c>
      <c r="E42" s="81" t="s">
        <v>6</v>
      </c>
      <c r="F42" s="6" t="s">
        <v>7</v>
      </c>
      <c r="G42" s="81">
        <v>1770</v>
      </c>
      <c r="H42" s="81">
        <f t="shared" si="2"/>
        <v>0</v>
      </c>
      <c r="I42" s="104"/>
      <c r="J42" s="196"/>
    </row>
    <row r="43" spans="1:11" ht="15" hidden="1" customHeight="1" x14ac:dyDescent="0.2">
      <c r="A43"/>
      <c r="B43" s="7" t="s">
        <v>18</v>
      </c>
      <c r="C43" s="81"/>
      <c r="D43" s="4">
        <v>0</v>
      </c>
      <c r="E43" s="81" t="s">
        <v>6</v>
      </c>
      <c r="F43" s="6" t="s">
        <v>7</v>
      </c>
      <c r="G43" s="81">
        <v>2300</v>
      </c>
      <c r="H43" s="81">
        <f t="shared" si="2"/>
        <v>0</v>
      </c>
      <c r="I43" s="104"/>
      <c r="J43" s="196"/>
    </row>
    <row r="44" spans="1:11" ht="15.6" hidden="1" customHeight="1" x14ac:dyDescent="0.2">
      <c r="A44"/>
      <c r="B44" s="7" t="s">
        <v>271</v>
      </c>
      <c r="C44" s="81"/>
      <c r="D44" s="4">
        <f>ROUND(D49*20/1000,0)</f>
        <v>0</v>
      </c>
      <c r="E44" s="81" t="s">
        <v>6</v>
      </c>
      <c r="F44" s="6" t="s">
        <v>7</v>
      </c>
      <c r="G44" s="81">
        <v>365</v>
      </c>
      <c r="H44" s="81">
        <f>ROUND(+D44*G44,0)</f>
        <v>0</v>
      </c>
      <c r="I44" s="104"/>
      <c r="J44" s="196"/>
      <c r="K44"/>
    </row>
    <row r="45" spans="1:11" ht="15" customHeight="1" x14ac:dyDescent="0.25">
      <c r="A45" s="105" t="s">
        <v>21</v>
      </c>
      <c r="B45" s="110"/>
      <c r="C45" s="110"/>
      <c r="D45" s="175"/>
      <c r="E45" s="110"/>
      <c r="F45" s="110"/>
      <c r="G45" s="110"/>
      <c r="H45" s="176">
        <f>SUM(H24:H44)</f>
        <v>5650</v>
      </c>
      <c r="I45" s="151"/>
      <c r="J45" s="151"/>
    </row>
    <row r="46" spans="1:11" ht="15" customHeight="1" x14ac:dyDescent="0.2">
      <c r="B46" s="81"/>
      <c r="C46" s="81"/>
      <c r="D46" s="4"/>
      <c r="E46" s="81"/>
      <c r="F46" s="81"/>
      <c r="G46" s="81"/>
      <c r="H46" s="81"/>
      <c r="I46" s="104"/>
      <c r="J46" s="104"/>
    </row>
    <row r="47" spans="1:11" ht="15" hidden="1" customHeight="1" x14ac:dyDescent="0.25">
      <c r="A47"/>
      <c r="B47" s="110" t="s">
        <v>255</v>
      </c>
      <c r="C47" s="110"/>
      <c r="D47" s="175"/>
      <c r="E47" s="110"/>
      <c r="F47" s="110"/>
      <c r="G47" s="110"/>
      <c r="H47" s="110"/>
      <c r="I47" s="104"/>
      <c r="J47" s="104"/>
    </row>
    <row r="48" spans="1:11" ht="15" customHeight="1" x14ac:dyDescent="0.25">
      <c r="A48"/>
      <c r="B48" s="110"/>
      <c r="C48" s="110"/>
      <c r="D48" s="175"/>
      <c r="E48" s="110"/>
      <c r="F48" s="110"/>
      <c r="G48" s="110"/>
      <c r="H48" s="110"/>
      <c r="I48" s="104"/>
      <c r="J48" s="104"/>
    </row>
    <row r="49" spans="1:14" ht="15" customHeight="1" x14ac:dyDescent="0.25">
      <c r="A49"/>
      <c r="B49" s="110" t="s">
        <v>253</v>
      </c>
      <c r="C49" s="110"/>
      <c r="D49" s="175">
        <v>11</v>
      </c>
      <c r="E49" s="110" t="s">
        <v>6</v>
      </c>
      <c r="F49" s="177" t="s">
        <v>7</v>
      </c>
      <c r="G49" s="110">
        <v>300</v>
      </c>
      <c r="H49" s="110">
        <f>ROUND(+D49*G49,0)</f>
        <v>3300</v>
      </c>
      <c r="I49" s="152"/>
      <c r="J49" s="104"/>
    </row>
    <row r="50" spans="1:14" ht="15" customHeight="1" x14ac:dyDescent="0.2">
      <c r="A50"/>
      <c r="B50" s="81"/>
      <c r="C50" s="81"/>
      <c r="D50" s="4"/>
      <c r="E50" s="81"/>
      <c r="F50" s="6"/>
      <c r="G50" s="81"/>
      <c r="H50" s="81"/>
      <c r="I50" s="104"/>
      <c r="J50" s="104"/>
    </row>
    <row r="51" spans="1:14" ht="15" customHeight="1" x14ac:dyDescent="0.2">
      <c r="A51"/>
      <c r="B51" s="81"/>
      <c r="C51" s="81"/>
      <c r="D51" s="4"/>
      <c r="E51" s="81"/>
      <c r="F51" s="6"/>
      <c r="G51" s="81"/>
      <c r="H51" s="81"/>
      <c r="I51" s="104"/>
      <c r="J51" s="104"/>
      <c r="L51" s="174"/>
    </row>
    <row r="52" spans="1:14" ht="15.6" customHeight="1" x14ac:dyDescent="0.2">
      <c r="A52"/>
      <c r="B52" s="81"/>
      <c r="C52" s="81"/>
      <c r="D52" s="4"/>
      <c r="E52" s="81"/>
      <c r="F52" s="81"/>
      <c r="G52" s="81"/>
      <c r="H52" s="81"/>
      <c r="I52" s="104"/>
      <c r="J52" s="104"/>
    </row>
    <row r="53" spans="1:14" ht="15.6" customHeight="1" thickBot="1" x14ac:dyDescent="0.25">
      <c r="A53"/>
      <c r="B53" s="81"/>
      <c r="C53" s="81"/>
      <c r="D53" s="4"/>
      <c r="E53" s="81"/>
      <c r="F53" s="81"/>
      <c r="G53" s="81"/>
      <c r="H53" s="81"/>
      <c r="I53"/>
      <c r="J53"/>
    </row>
    <row r="54" spans="1:14" ht="15.75" customHeight="1" thickTop="1" x14ac:dyDescent="0.25">
      <c r="A54" s="105" t="str">
        <f ca="1">D8&amp;" COE &amp; Electronics Probable Total"</f>
        <v>Elec-CrownRdNorth Project COE &amp; Electronics Probable Total</v>
      </c>
      <c r="B54" s="81"/>
      <c r="C54" s="81"/>
      <c r="D54" s="4"/>
      <c r="E54" s="81"/>
      <c r="F54" s="81"/>
      <c r="G54" s="81"/>
      <c r="H54" s="178">
        <f>SUM(H22,H45,H47,H49)</f>
        <v>8950</v>
      </c>
      <c r="I54"/>
      <c r="J54"/>
      <c r="K54"/>
    </row>
    <row r="55" spans="1:14" ht="16.350000000000001" customHeight="1" x14ac:dyDescent="0.25">
      <c r="A55" s="105"/>
      <c r="B55" s="81"/>
      <c r="C55" s="81"/>
      <c r="D55" s="4"/>
      <c r="E55" s="81"/>
      <c r="F55" s="81"/>
      <c r="G55" s="81"/>
      <c r="H55" s="110"/>
      <c r="I55"/>
      <c r="J55"/>
    </row>
    <row r="56" spans="1:14" ht="15" customHeight="1" x14ac:dyDescent="0.25">
      <c r="A56" s="105"/>
      <c r="B56" s="81"/>
      <c r="C56" s="81"/>
      <c r="D56" s="4"/>
      <c r="E56" s="81"/>
      <c r="F56" s="81"/>
      <c r="G56" s="81"/>
      <c r="H56" s="110"/>
      <c r="I56"/>
      <c r="J56"/>
    </row>
    <row r="57" spans="1:14" ht="15" customHeight="1" x14ac:dyDescent="0.2">
      <c r="A57"/>
      <c r="B57"/>
      <c r="C57"/>
      <c r="D57"/>
      <c r="E57" s="15"/>
      <c r="F57" s="15"/>
      <c r="G57"/>
      <c r="H57" s="16"/>
      <c r="I57"/>
      <c r="J57"/>
    </row>
    <row r="58" spans="1:14" ht="15" customHeight="1" x14ac:dyDescent="0.2">
      <c r="A58" s="197"/>
      <c r="B58"/>
      <c r="C58"/>
      <c r="D58"/>
      <c r="E58" s="15"/>
      <c r="F58" s="15"/>
      <c r="G58"/>
      <c r="H58" s="16"/>
      <c r="I58"/>
      <c r="J58"/>
    </row>
    <row r="59" spans="1:14" ht="15" customHeight="1" x14ac:dyDescent="0.2">
      <c r="A59" s="65"/>
      <c r="B59"/>
      <c r="C59"/>
      <c r="D59"/>
      <c r="E59" s="15"/>
      <c r="F59" s="15"/>
      <c r="G59"/>
      <c r="H59" s="16"/>
      <c r="I59"/>
      <c r="J59"/>
    </row>
    <row r="60" spans="1:14" ht="16.5" customHeight="1" x14ac:dyDescent="0.2">
      <c r="A60"/>
      <c r="B60" s="7"/>
      <c r="C60" s="81"/>
      <c r="E60" s="81"/>
      <c r="F60" s="195"/>
      <c r="G60" s="81"/>
      <c r="H60" s="81"/>
      <c r="I60" s="104"/>
      <c r="J60" s="104"/>
    </row>
    <row r="61" spans="1:14" x14ac:dyDescent="0.2">
      <c r="A61"/>
      <c r="B61" s="7"/>
      <c r="C61" s="81"/>
      <c r="E61" s="81"/>
      <c r="F61" s="195"/>
      <c r="G61" s="81"/>
      <c r="H61" s="81"/>
      <c r="I61" s="104"/>
      <c r="J61" s="104"/>
    </row>
    <row r="62" spans="1:14" x14ac:dyDescent="0.2">
      <c r="A62"/>
      <c r="B62" s="7"/>
      <c r="C62" s="81"/>
      <c r="E62" s="81"/>
      <c r="F62" s="195"/>
      <c r="G62" s="81"/>
      <c r="H62" s="81"/>
      <c r="I62" s="104"/>
      <c r="J62" s="104"/>
      <c r="K62" s="150"/>
      <c r="L62" s="13"/>
      <c r="M62" s="13"/>
      <c r="N62" s="13"/>
    </row>
    <row r="63" spans="1:14" x14ac:dyDescent="0.2">
      <c r="A63"/>
      <c r="B63" s="7"/>
      <c r="C63" s="81"/>
      <c r="E63" s="81"/>
      <c r="F63" s="195"/>
      <c r="G63" s="81"/>
      <c r="H63" s="81"/>
      <c r="I63" s="151"/>
      <c r="J63" s="151"/>
      <c r="K63" s="150"/>
      <c r="L63" s="13"/>
      <c r="M63" s="13"/>
      <c r="N63" s="13"/>
    </row>
    <row r="64" spans="1:14" x14ac:dyDescent="0.2">
      <c r="A64"/>
      <c r="B64" s="7"/>
      <c r="C64" s="81"/>
      <c r="E64" s="81"/>
      <c r="F64" s="195"/>
      <c r="G64" s="81"/>
      <c r="H64" s="81"/>
      <c r="I64" s="104"/>
      <c r="J64" s="104"/>
      <c r="K64" s="150"/>
      <c r="L64" s="13"/>
      <c r="M64" s="13"/>
      <c r="N64" s="13"/>
    </row>
    <row r="65" spans="1:14" ht="15.75" x14ac:dyDescent="0.25">
      <c r="A65" s="105"/>
      <c r="B65" s="110"/>
      <c r="C65" s="110"/>
      <c r="D65" s="175"/>
      <c r="E65" s="110"/>
      <c r="F65" s="110"/>
      <c r="G65" s="110"/>
      <c r="H65" s="110"/>
      <c r="I65" s="104"/>
      <c r="J65" s="104"/>
      <c r="K65" s="150"/>
      <c r="L65" s="13"/>
      <c r="M65" s="13"/>
      <c r="N65" s="13"/>
    </row>
    <row r="66" spans="1:14" x14ac:dyDescent="0.2">
      <c r="B66" s="81"/>
      <c r="C66" s="81"/>
      <c r="D66" s="4"/>
      <c r="E66" s="81"/>
      <c r="F66" s="81"/>
      <c r="G66" s="81"/>
      <c r="H66" s="81"/>
      <c r="I66" s="104"/>
      <c r="J66" s="104"/>
      <c r="K66" s="150"/>
      <c r="L66" s="13"/>
      <c r="M66" s="13"/>
      <c r="N66" s="13"/>
    </row>
    <row r="67" spans="1:14" ht="15.75" x14ac:dyDescent="0.25">
      <c r="A67"/>
      <c r="B67" s="110"/>
      <c r="C67" s="110"/>
      <c r="D67" s="175"/>
      <c r="E67" s="110"/>
      <c r="F67" s="110"/>
      <c r="G67" s="110"/>
      <c r="H67" s="110"/>
      <c r="I67" s="152"/>
      <c r="J67" s="104"/>
    </row>
    <row r="68" spans="1:14" ht="15.75" x14ac:dyDescent="0.25">
      <c r="A68"/>
      <c r="B68" s="110"/>
      <c r="C68" s="110"/>
      <c r="D68" s="175"/>
      <c r="E68" s="110"/>
      <c r="F68" s="110"/>
      <c r="G68" s="110"/>
      <c r="H68" s="110"/>
      <c r="I68" s="104"/>
      <c r="J68" s="104"/>
      <c r="K68" s="150"/>
      <c r="L68" s="13"/>
    </row>
    <row r="69" spans="1:14" ht="15.75" x14ac:dyDescent="0.25">
      <c r="A69"/>
      <c r="B69" s="110"/>
      <c r="C69" s="110"/>
      <c r="D69" s="175"/>
      <c r="E69" s="110"/>
      <c r="F69" s="177"/>
      <c r="G69" s="110"/>
      <c r="H69" s="110"/>
      <c r="I69" s="104"/>
      <c r="J69" s="104"/>
      <c r="K69" s="150"/>
      <c r="L69" s="13"/>
    </row>
    <row r="70" spans="1:14" x14ac:dyDescent="0.2">
      <c r="A70"/>
      <c r="B70" s="81"/>
      <c r="C70" s="81"/>
      <c r="D70" s="4"/>
      <c r="E70" s="81"/>
      <c r="F70" s="6"/>
      <c r="G70" s="81"/>
      <c r="H70" s="81"/>
      <c r="I70" s="104"/>
      <c r="J70" s="104"/>
    </row>
    <row r="71" spans="1:14" x14ac:dyDescent="0.2">
      <c r="A71"/>
      <c r="B71" s="81"/>
      <c r="C71" s="81"/>
      <c r="D71" s="4"/>
      <c r="E71" s="81"/>
      <c r="F71" s="6"/>
      <c r="G71" s="81"/>
      <c r="H71" s="81"/>
      <c r="I71" s="104"/>
      <c r="J71" s="104"/>
    </row>
    <row r="72" spans="1:14" x14ac:dyDescent="0.2">
      <c r="A72"/>
      <c r="B72" s="81"/>
      <c r="C72" s="81"/>
      <c r="D72" s="4"/>
      <c r="E72" s="81"/>
      <c r="F72" s="81"/>
      <c r="G72" s="81"/>
      <c r="H72" s="81"/>
      <c r="I72" s="104"/>
      <c r="J72" s="104"/>
    </row>
    <row r="73" spans="1:14" x14ac:dyDescent="0.2">
      <c r="A73"/>
      <c r="B73" s="81"/>
      <c r="C73" s="81"/>
      <c r="D73" s="4"/>
      <c r="E73" s="81"/>
      <c r="F73" s="81"/>
      <c r="G73" s="81"/>
      <c r="H73" s="81"/>
      <c r="I73" s="104"/>
      <c r="J73" s="104"/>
    </row>
    <row r="74" spans="1:14" ht="15.75" x14ac:dyDescent="0.25">
      <c r="A74" s="105"/>
      <c r="B74" s="81"/>
      <c r="C74" s="81"/>
      <c r="D74" s="4"/>
      <c r="E74" s="81"/>
      <c r="F74" s="81"/>
      <c r="G74" s="81"/>
      <c r="H74" s="110"/>
      <c r="I74" s="104"/>
      <c r="J74" s="104"/>
    </row>
    <row r="75" spans="1:14" x14ac:dyDescent="0.2">
      <c r="A75"/>
      <c r="B75" s="81"/>
      <c r="C75" s="81"/>
      <c r="E75" s="81"/>
      <c r="F75" s="81"/>
      <c r="G75" s="81"/>
      <c r="H75" s="81"/>
      <c r="I75"/>
      <c r="J75"/>
    </row>
    <row r="76" spans="1:14" ht="15.75" x14ac:dyDescent="0.25">
      <c r="A76" s="105"/>
      <c r="B76" s="81"/>
      <c r="C76" s="81"/>
      <c r="D76" s="4"/>
      <c r="E76" s="81"/>
      <c r="F76" s="81"/>
      <c r="G76" s="81"/>
      <c r="H76" s="110"/>
      <c r="I76"/>
      <c r="J76"/>
    </row>
    <row r="77" spans="1:14" ht="15.75" x14ac:dyDescent="0.25">
      <c r="A77" s="105"/>
      <c r="B77" s="81"/>
      <c r="C77" s="81"/>
      <c r="D77" s="4"/>
      <c r="E77" s="81"/>
      <c r="F77" s="81"/>
      <c r="G77" s="81"/>
      <c r="H77" s="110"/>
      <c r="I77"/>
      <c r="J77"/>
    </row>
    <row r="78" spans="1:14" ht="15.75" x14ac:dyDescent="0.25">
      <c r="A78" s="105"/>
      <c r="B78" s="81"/>
      <c r="C78" s="81"/>
      <c r="D78" s="4"/>
      <c r="E78" s="81"/>
      <c r="F78" s="81"/>
      <c r="G78" s="81"/>
      <c r="H78" s="110"/>
      <c r="I78"/>
      <c r="J78"/>
    </row>
  </sheetData>
  <pageMargins left="0.7" right="0.7" top="0.75" bottom="0.75" header="0.3" footer="0.3"/>
  <pageSetup scale="92" orientation="portrait" r:id="rId1"/>
  <headerFooter>
    <oddFooter>&amp;LRVW, Inc. (mtp)&amp;CAttachment H-&amp;P&amp;R&amp;D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OSP-CrownRdNorth Project</vt:lpstr>
      <vt:lpstr>Elec-CrownRdNorth Project</vt:lpstr>
      <vt:lpstr>'Elec-CrownRdNorth Project'!PRIN2</vt:lpstr>
      <vt:lpstr>'Elec-CrownRdNorth Project'!Print_Area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lzoucha</dc:creator>
  <cp:keywords/>
  <dc:description/>
  <cp:lastModifiedBy>Pflum, Mark</cp:lastModifiedBy>
  <cp:lastPrinted>2023-02-21T21:16:17Z</cp:lastPrinted>
  <dcterms:created xsi:type="dcterms:W3CDTF">2000-07-19T15:50:16Z</dcterms:created>
  <dcterms:modified xsi:type="dcterms:W3CDTF">2023-02-22T11:06:40Z</dcterms:modified>
</cp:coreProperties>
</file>