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. Business Development\CPF - LB1024\#PROJECTS\Cook\"/>
    </mc:Choice>
  </mc:AlternateContent>
  <bookViews>
    <workbookView xWindow="0" yWindow="0" windowWidth="23040" windowHeight="8808"/>
  </bookViews>
  <sheets>
    <sheet name="Funding Breakdown-Attachment H" sheetId="1" r:id="rId1"/>
  </sheets>
  <definedNames>
    <definedName name="_xlnm.Print_Titles" localSheetId="0">'Funding Breakdown-Attachment H'!$A:$B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6" i="1" s="1"/>
  <c r="C9" i="1" l="1"/>
  <c r="C14" i="1"/>
  <c r="C10" i="1"/>
  <c r="C15" i="1"/>
  <c r="C11" i="1"/>
  <c r="C12" i="1"/>
  <c r="C13" i="1"/>
  <c r="D6" i="1"/>
  <c r="E6" i="1" l="1"/>
  <c r="E12" i="1" s="1"/>
  <c r="E10" i="1"/>
  <c r="C17" i="1"/>
  <c r="E16" i="1"/>
  <c r="E13" i="1"/>
  <c r="E9" i="1"/>
  <c r="E11" i="1"/>
  <c r="E15" i="1" l="1"/>
  <c r="E14" i="1"/>
  <c r="E17" i="1"/>
</calcChain>
</file>

<file path=xl/sharedStrings.xml><?xml version="1.0" encoding="utf-8"?>
<sst xmlns="http://schemas.openxmlformats.org/spreadsheetml/2006/main" count="17" uniqueCount="15">
  <si>
    <t>Grant</t>
  </si>
  <si>
    <t>Estimated Total Capex</t>
  </si>
  <si>
    <t>Grant Category</t>
  </si>
  <si>
    <t>Weight</t>
  </si>
  <si>
    <t>Total</t>
  </si>
  <si>
    <t>Electronics, Network Equipment, Fiber</t>
  </si>
  <si>
    <t>CPE</t>
  </si>
  <si>
    <t>Permits, Zoning, RoW</t>
  </si>
  <si>
    <t>Direct Labor</t>
  </si>
  <si>
    <t>Contract Labor - Construction</t>
  </si>
  <si>
    <t>Engineering Costs</t>
  </si>
  <si>
    <t>Building, Foundation, Tanks, Generators, Road, Fence</t>
  </si>
  <si>
    <t>Regulatory &amp; Compliance Costs</t>
  </si>
  <si>
    <t>FUNDING BREAKDOWN</t>
  </si>
  <si>
    <t>PINPOINT COMMUNICATIONS, INC._COOK_ATTACHMENT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</si>
</sst>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10" fontId="0" fillId="0" borderId="0" xfId="0" applyNumberFormat="1"/>
    <xf numFmtId="164" fontId="0" fillId="0" borderId="0" xfId="0" applyNumberFormat="1"/>
    <xf numFmtId="0" fontId="2" fillId="0" borderId="2" xfId="0" applyFont="1" applyBorder="1"/>
    <xf numFmtId="9" fontId="2" fillId="0" borderId="2" xfId="0" applyNumberFormat="1" applyFont="1" applyBorder="1"/>
    <xf numFmtId="164" fontId="2" fillId="0" borderId="2" xfId="0" applyNumberFormat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zoomScaleNormal="100" zoomScaleSheetLayoutView="100" workbookViewId="0">
      <selection activeCell="D20" sqref="D20"/>
    </sheetView>
  </sheetViews>
  <sheetFormatPr defaultRowHeight="14.4" x14ac:dyDescent="0.3"/>
  <cols>
    <col min="1" max="1" width="4.5546875" customWidth="1"/>
    <col min="2" max="2" width="47.6640625" customWidth="1"/>
    <col min="3" max="4" width="12.21875" bestFit="1" customWidth="1"/>
    <col min="5" max="5" width="12.109375" bestFit="1" customWidth="1"/>
  </cols>
  <sheetData>
    <row r="1" spans="2:5" ht="15.6" x14ac:dyDescent="0.3">
      <c r="B1" s="9" t="s">
        <v>14</v>
      </c>
      <c r="C1" s="9"/>
      <c r="D1" s="9"/>
      <c r="E1" s="9"/>
    </row>
    <row r="2" spans="2:5" ht="15.6" x14ac:dyDescent="0.3">
      <c r="B2" s="9" t="s">
        <v>13</v>
      </c>
      <c r="C2" s="9"/>
      <c r="D2" s="9"/>
      <c r="E2" s="9"/>
    </row>
    <row r="5" spans="2:5" x14ac:dyDescent="0.3">
      <c r="D5" t="s">
        <v>0</v>
      </c>
      <c r="E5" s="1">
        <v>0.85</v>
      </c>
    </row>
    <row r="6" spans="2:5" x14ac:dyDescent="0.3">
      <c r="B6" t="s">
        <v>1</v>
      </c>
      <c r="D6" s="2">
        <f>D17</f>
        <v>573000</v>
      </c>
      <c r="E6" s="2">
        <f>D6*E5</f>
        <v>487050</v>
      </c>
    </row>
    <row r="8" spans="2:5" x14ac:dyDescent="0.3">
      <c r="B8" s="3" t="s">
        <v>2</v>
      </c>
      <c r="C8" s="3" t="s">
        <v>3</v>
      </c>
      <c r="D8" s="3" t="s">
        <v>4</v>
      </c>
      <c r="E8" s="3" t="s">
        <v>0</v>
      </c>
    </row>
    <row r="9" spans="2:5" x14ac:dyDescent="0.3">
      <c r="B9" t="s">
        <v>5</v>
      </c>
      <c r="C9" s="4">
        <f>D9/$D$17</f>
        <v>0.45</v>
      </c>
      <c r="D9" s="5">
        <v>257850</v>
      </c>
      <c r="E9" s="5">
        <f>C9*$E$6</f>
        <v>219172.5</v>
      </c>
    </row>
    <row r="10" spans="2:5" x14ac:dyDescent="0.3">
      <c r="B10" t="s">
        <v>6</v>
      </c>
      <c r="C10" s="4">
        <f t="shared" ref="C10:C16" si="0">D10/$D$17</f>
        <v>0.1</v>
      </c>
      <c r="D10" s="5">
        <v>57300</v>
      </c>
      <c r="E10" s="5">
        <f>C10*$E$6</f>
        <v>48705</v>
      </c>
    </row>
    <row r="11" spans="2:5" x14ac:dyDescent="0.3">
      <c r="B11" t="s">
        <v>7</v>
      </c>
      <c r="C11" s="4">
        <f t="shared" si="0"/>
        <v>0.05</v>
      </c>
      <c r="D11" s="5">
        <v>28650</v>
      </c>
      <c r="E11" s="5">
        <f t="shared" ref="E11:E16" si="1">C11*$E$6</f>
        <v>24352.5</v>
      </c>
    </row>
    <row r="12" spans="2:5" x14ac:dyDescent="0.3">
      <c r="B12" t="s">
        <v>8</v>
      </c>
      <c r="C12" s="4">
        <f t="shared" si="0"/>
        <v>0</v>
      </c>
      <c r="D12" s="5">
        <v>0</v>
      </c>
      <c r="E12" s="5">
        <f t="shared" si="1"/>
        <v>0</v>
      </c>
    </row>
    <row r="13" spans="2:5" x14ac:dyDescent="0.3">
      <c r="B13" t="s">
        <v>9</v>
      </c>
      <c r="C13" s="4">
        <f t="shared" si="0"/>
        <v>0.25</v>
      </c>
      <c r="D13" s="5">
        <v>143250</v>
      </c>
      <c r="E13" s="5">
        <f t="shared" si="1"/>
        <v>121762.5</v>
      </c>
    </row>
    <row r="14" spans="2:5" x14ac:dyDescent="0.3">
      <c r="B14" t="s">
        <v>10</v>
      </c>
      <c r="C14" s="4">
        <f t="shared" si="0"/>
        <v>0.1</v>
      </c>
      <c r="D14" s="5">
        <v>57300</v>
      </c>
      <c r="E14" s="5">
        <f t="shared" si="1"/>
        <v>48705</v>
      </c>
    </row>
    <row r="15" spans="2:5" x14ac:dyDescent="0.3">
      <c r="B15" t="s">
        <v>11</v>
      </c>
      <c r="C15" s="4">
        <f t="shared" si="0"/>
        <v>0</v>
      </c>
      <c r="D15" s="5">
        <v>0</v>
      </c>
      <c r="E15" s="5">
        <f t="shared" si="1"/>
        <v>0</v>
      </c>
    </row>
    <row r="16" spans="2:5" x14ac:dyDescent="0.3">
      <c r="B16" t="s">
        <v>12</v>
      </c>
      <c r="C16" s="4">
        <f t="shared" si="0"/>
        <v>0.05</v>
      </c>
      <c r="D16" s="5">
        <v>28650</v>
      </c>
      <c r="E16" s="5">
        <f t="shared" si="1"/>
        <v>24352.5</v>
      </c>
    </row>
    <row r="17" spans="2:5" x14ac:dyDescent="0.3">
      <c r="B17" s="6" t="s">
        <v>4</v>
      </c>
      <c r="C17" s="7">
        <f>SUM(C9:C16)</f>
        <v>1</v>
      </c>
      <c r="D17" s="8">
        <f>SUM(D9:D16)</f>
        <v>573000</v>
      </c>
      <c r="E17" s="8">
        <f>SUM(E9:E16)</f>
        <v>487050</v>
      </c>
    </row>
  </sheetData>
  <mergeCells count="2">
    <mergeCell ref="B1:E1"/>
    <mergeCell ref="B2:E2"/>
  </mergeCells>
  <pageMargins left="0.7" right="0.7" top="0.75" bottom="0.75" header="0.3" footer="0.3"/>
  <pageSetup orientation="landscape" horizontalDpi="1200" verticalDpi="1200" r:id="rId1"/>
  <headerFooter>
    <oddHeader xml:space="preserve">&amp;C&amp;"-,Bold"&amp;14PINPOINT COMMUNICATIONS_GOTHENBURG EAST_ATTACHMENT H
CONFIDENTIAL&amp;"-,Regular"&amp;11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Breakdown-Attachment H</vt:lpstr>
      <vt:lpstr>'Funding Breakdown-Attachment 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Hillius</dc:creator>
  <cp:lastModifiedBy>Nicholas Poppen</cp:lastModifiedBy>
  <dcterms:created xsi:type="dcterms:W3CDTF">2022-06-28T15:37:39Z</dcterms:created>
  <dcterms:modified xsi:type="dcterms:W3CDTF">2023-02-14T21:16:32Z</dcterms:modified>
</cp:coreProperties>
</file>