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NE Combined Gas\Reports &amp; Filings\NG-111 2021 Weather Event\"/>
    </mc:Choice>
  </mc:AlternateContent>
  <xr:revisionPtr revIDLastSave="0" documentId="8_{AE36876C-C387-464B-A265-F42EA0385137}" xr6:coauthVersionLast="45" xr6:coauthVersionMax="45" xr10:uidLastSave="{00000000-0000-0000-0000-000000000000}"/>
  <bookViews>
    <workbookView xWindow="28680" yWindow="90" windowWidth="29040" windowHeight="16440" tabRatio="905" xr2:uid="{85527F1B-8668-4FB8-9D18-984AC3FF2785}"/>
  </bookViews>
  <sheets>
    <sheet name="Summary" sheetId="19" r:id="rId1"/>
    <sheet name="NEG Res Win" sheetId="1" r:id="rId2"/>
    <sheet name="NEG Res NonWin" sheetId="11" r:id="rId3"/>
    <sheet name="NEG Commercial Win" sheetId="4" r:id="rId4"/>
    <sheet name="NEG Commercial NonWin" sheetId="13" r:id="rId5"/>
    <sheet name="Data =&gt;" sheetId="10" r:id="rId6"/>
    <sheet name="Rates" sheetId="2" r:id="rId7"/>
    <sheet name="NEG Residential" sheetId="17" r:id="rId8"/>
    <sheet name="NEG Commercial" sheetId="9" r:id="rId9"/>
  </sheets>
  <externalReferences>
    <externalReference r:id="rId10"/>
    <externalReference r:id="rId11"/>
  </externalReferences>
  <definedNames>
    <definedName name="__123Graph_D" hidden="1">'[1]228.13'!#REF!</definedName>
    <definedName name="base_year">#REF!</definedName>
    <definedName name="company">#REF!</definedName>
    <definedName name="DistComm">'[2]Functional Allocators'!$D$13</definedName>
    <definedName name="DistCust">'[2]Functional Allocators'!$E$13</definedName>
    <definedName name="DistDemand">'[2]Functional Allocators'!$C$13</definedName>
    <definedName name="DistMains">'[2]Functional Allocators'!$C$8</definedName>
    <definedName name="_xlnm.Print_Area" localSheetId="6">Rates!$A$1:$F$26</definedName>
    <definedName name="_xlnm.Print_Area" localSheetId="0">Summary!$A$1:$J$52</definedName>
    <definedName name="_xlnm.Print_Titles" localSheetId="8">'NEG Commercial'!$1:$5</definedName>
    <definedName name="_xlnm.Print_Titles" localSheetId="4">'NEG Commercial NonWin'!$1:$5</definedName>
    <definedName name="_xlnm.Print_Titles" localSheetId="3">'NEG Commercial Win'!$1:$5</definedName>
    <definedName name="_xlnm.Print_Titles" localSheetId="2">'NEG Res NonWin'!$1:$5</definedName>
    <definedName name="_xlnm.Print_Titles" localSheetId="1">'NEG Res Win'!$1:$5</definedName>
    <definedName name="_xlnm.Print_Titles" localSheetId="7">'NEG Residential'!$1:$4</definedName>
    <definedName name="ROR">#REF!</definedName>
    <definedName name="taxes">#REF!</definedName>
    <definedName name="test_year">#REF!</definedName>
    <definedName name="toggle">#REF!</definedName>
    <definedName name="TransComm">'[2]Functional Allocators'!$G$13</definedName>
    <definedName name="TransDemand">'[2]Functional Allocators'!$F$13</definedName>
    <definedName name="TransMains">'[2]Functional Allocators'!$D$8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9" l="1"/>
  <c r="B11" i="19" s="1"/>
  <c r="C16" i="19"/>
  <c r="C17" i="19"/>
  <c r="C18" i="19"/>
  <c r="C19" i="19"/>
  <c r="C20" i="19"/>
  <c r="C21" i="19"/>
  <c r="C22" i="19"/>
  <c r="C23" i="19"/>
  <c r="C24" i="19"/>
  <c r="C25" i="19"/>
  <c r="C26" i="19"/>
  <c r="C27" i="19"/>
  <c r="B28" i="19"/>
  <c r="B46" i="19"/>
  <c r="C28" i="19" l="1"/>
  <c r="E110" i="17" l="1"/>
  <c r="D110" i="17"/>
  <c r="E109" i="17"/>
  <c r="D109" i="17"/>
  <c r="E952" i="9"/>
  <c r="E954" i="9" s="1"/>
  <c r="E955" i="9" s="1"/>
  <c r="M952" i="9"/>
  <c r="N952" i="9"/>
  <c r="F952" i="9"/>
  <c r="F954" i="9" s="1"/>
  <c r="F955" i="9" s="1"/>
  <c r="K107" i="17"/>
  <c r="D107" i="17"/>
  <c r="L107" i="17"/>
  <c r="E107" i="17"/>
  <c r="D12" i="2" l="1"/>
  <c r="F25" i="2" l="1"/>
  <c r="D25" i="2"/>
  <c r="D24" i="2"/>
  <c r="F24" i="2"/>
  <c r="F22" i="2"/>
  <c r="D22" i="2"/>
  <c r="F19" i="2"/>
  <c r="E19" i="2"/>
  <c r="F17" i="2"/>
  <c r="E17" i="2"/>
  <c r="D19" i="2"/>
  <c r="D17" i="2"/>
  <c r="C13" i="2"/>
  <c r="F12" i="2"/>
  <c r="E11" i="2"/>
  <c r="E13" i="2" s="1"/>
  <c r="D11" i="2"/>
  <c r="D13" i="2" s="1"/>
  <c r="C37" i="19" l="1"/>
  <c r="C41" i="19"/>
  <c r="C45" i="19"/>
  <c r="C44" i="19"/>
  <c r="C34" i="19"/>
  <c r="C38" i="19"/>
  <c r="C42" i="19"/>
  <c r="C39" i="19"/>
  <c r="C43" i="19"/>
  <c r="C35" i="19"/>
  <c r="C36" i="19"/>
  <c r="C40" i="19"/>
  <c r="D16" i="19"/>
  <c r="D20" i="19"/>
  <c r="E20" i="19" s="1"/>
  <c r="F20" i="19" s="1"/>
  <c r="D22" i="19"/>
  <c r="E22" i="19" s="1"/>
  <c r="F22" i="19" s="1"/>
  <c r="D26" i="19"/>
  <c r="E26" i="19" s="1"/>
  <c r="F26" i="19" s="1"/>
  <c r="D17" i="19"/>
  <c r="E17" i="19" s="1"/>
  <c r="F17" i="19" s="1"/>
  <c r="D18" i="19"/>
  <c r="E18" i="19" s="1"/>
  <c r="F18" i="19" s="1"/>
  <c r="D21" i="19"/>
  <c r="E21" i="19" s="1"/>
  <c r="F21" i="19" s="1"/>
  <c r="D24" i="19"/>
  <c r="E24" i="19" s="1"/>
  <c r="F24" i="19" s="1"/>
  <c r="D19" i="19"/>
  <c r="E19" i="19" s="1"/>
  <c r="F19" i="19" s="1"/>
  <c r="D23" i="19"/>
  <c r="E23" i="19" s="1"/>
  <c r="F23" i="19" s="1"/>
  <c r="D27" i="19"/>
  <c r="E27" i="19" s="1"/>
  <c r="F27" i="19" s="1"/>
  <c r="D25" i="19"/>
  <c r="E25" i="19" s="1"/>
  <c r="F25" i="19" s="1"/>
  <c r="F11" i="2"/>
  <c r="F13" i="2" s="1"/>
  <c r="C46" i="19" l="1"/>
  <c r="D34" i="19"/>
  <c r="D35" i="19"/>
  <c r="E35" i="19" s="1"/>
  <c r="F35" i="19" s="1"/>
  <c r="D36" i="19"/>
  <c r="E36" i="19" s="1"/>
  <c r="F36" i="19" s="1"/>
  <c r="D37" i="19"/>
  <c r="E37" i="19" s="1"/>
  <c r="F37" i="19" s="1"/>
  <c r="D38" i="19"/>
  <c r="E38" i="19" s="1"/>
  <c r="F38" i="19" s="1"/>
  <c r="D39" i="19"/>
  <c r="E39" i="19" s="1"/>
  <c r="F39" i="19" s="1"/>
  <c r="D40" i="19"/>
  <c r="E40" i="19" s="1"/>
  <c r="F40" i="19" s="1"/>
  <c r="D41" i="19"/>
  <c r="E41" i="19" s="1"/>
  <c r="F41" i="19" s="1"/>
  <c r="D42" i="19"/>
  <c r="E42" i="19" s="1"/>
  <c r="F42" i="19" s="1"/>
  <c r="D43" i="19"/>
  <c r="E43" i="19" s="1"/>
  <c r="F43" i="19" s="1"/>
  <c r="D44" i="19"/>
  <c r="E44" i="19" s="1"/>
  <c r="F44" i="19" s="1"/>
  <c r="D45" i="19"/>
  <c r="E45" i="19" s="1"/>
  <c r="F45" i="19" s="1"/>
  <c r="D28" i="19"/>
  <c r="E16" i="19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C26" i="2"/>
  <c r="E24" i="2"/>
  <c r="E28" i="19" l="1"/>
  <c r="F28" i="19" s="1"/>
  <c r="F16" i="19"/>
  <c r="E34" i="19"/>
  <c r="D46" i="19"/>
  <c r="D26" i="2"/>
  <c r="E26" i="2"/>
  <c r="F26" i="2"/>
  <c r="F34" i="19" l="1"/>
  <c r="E46" i="19"/>
  <c r="F46" i="19" s="1"/>
  <c r="A21" i="2"/>
  <c r="A22" i="2" s="1"/>
  <c r="A23" i="2" s="1"/>
  <c r="A24" i="2" s="1"/>
  <c r="F3" i="9"/>
  <c r="I2" i="4" s="1"/>
  <c r="N3" i="9"/>
  <c r="I2" i="13" s="1"/>
  <c r="L3" i="17"/>
  <c r="I2" i="11" s="1"/>
  <c r="E3" i="17"/>
  <c r="I2" i="1" s="1"/>
  <c r="A25" i="2" l="1"/>
  <c r="A26" i="2" s="1"/>
  <c r="B7" i="11"/>
  <c r="G7" i="11"/>
  <c r="B8" i="11"/>
  <c r="G8" i="11"/>
  <c r="B9" i="11"/>
  <c r="G9" i="11"/>
  <c r="B10" i="11"/>
  <c r="G10" i="11"/>
  <c r="B11" i="11"/>
  <c r="G11" i="11"/>
  <c r="B12" i="11"/>
  <c r="G12" i="11"/>
  <c r="B13" i="11"/>
  <c r="G13" i="11"/>
  <c r="B14" i="11"/>
  <c r="G14" i="11"/>
  <c r="B15" i="11"/>
  <c r="G15" i="11"/>
  <c r="B16" i="11"/>
  <c r="G16" i="11"/>
  <c r="B17" i="11"/>
  <c r="G17" i="11"/>
  <c r="B18" i="11"/>
  <c r="G18" i="11"/>
  <c r="B19" i="11"/>
  <c r="G19" i="11"/>
  <c r="B20" i="11"/>
  <c r="G20" i="11"/>
  <c r="B21" i="11"/>
  <c r="G21" i="11"/>
  <c r="B22" i="11"/>
  <c r="G22" i="11"/>
  <c r="B23" i="11"/>
  <c r="G23" i="11"/>
  <c r="B24" i="11"/>
  <c r="G24" i="11"/>
  <c r="B25" i="11"/>
  <c r="G25" i="11"/>
  <c r="B26" i="11"/>
  <c r="G26" i="11"/>
  <c r="B27" i="11"/>
  <c r="G27" i="11"/>
  <c r="B28" i="11"/>
  <c r="G28" i="11"/>
  <c r="B29" i="11"/>
  <c r="G29" i="11"/>
  <c r="B30" i="11"/>
  <c r="G30" i="11"/>
  <c r="B31" i="11"/>
  <c r="G31" i="11"/>
  <c r="B32" i="11"/>
  <c r="G32" i="11"/>
  <c r="B33" i="11"/>
  <c r="G33" i="11"/>
  <c r="B34" i="11"/>
  <c r="G34" i="11"/>
  <c r="B35" i="11"/>
  <c r="G35" i="11"/>
  <c r="B36" i="11"/>
  <c r="G36" i="11"/>
  <c r="B37" i="11"/>
  <c r="G37" i="11"/>
  <c r="B38" i="11"/>
  <c r="G38" i="11"/>
  <c r="B39" i="11"/>
  <c r="G39" i="11"/>
  <c r="B40" i="11"/>
  <c r="G40" i="11"/>
  <c r="B41" i="11"/>
  <c r="G41" i="11"/>
  <c r="B42" i="11"/>
  <c r="G42" i="11"/>
  <c r="B43" i="11"/>
  <c r="G43" i="11"/>
  <c r="B44" i="11"/>
  <c r="G44" i="11"/>
  <c r="B45" i="11"/>
  <c r="G45" i="11"/>
  <c r="B46" i="11"/>
  <c r="G46" i="11"/>
  <c r="B47" i="11"/>
  <c r="G47" i="11"/>
  <c r="B48" i="11"/>
  <c r="G48" i="11"/>
  <c r="B49" i="11"/>
  <c r="G49" i="11"/>
  <c r="B50" i="11"/>
  <c r="G50" i="11"/>
  <c r="B51" i="11"/>
  <c r="G51" i="11"/>
  <c r="B52" i="11"/>
  <c r="G52" i="11"/>
  <c r="B53" i="11"/>
  <c r="G53" i="11"/>
  <c r="B54" i="11"/>
  <c r="G54" i="11"/>
  <c r="B55" i="11"/>
  <c r="G55" i="11"/>
  <c r="B56" i="11"/>
  <c r="G56" i="11"/>
  <c r="B57" i="11"/>
  <c r="G57" i="11"/>
  <c r="B58" i="11"/>
  <c r="G58" i="11"/>
  <c r="B59" i="11"/>
  <c r="G59" i="11"/>
  <c r="B60" i="11"/>
  <c r="G60" i="11"/>
  <c r="B61" i="11"/>
  <c r="G61" i="11"/>
  <c r="B62" i="11"/>
  <c r="G62" i="11"/>
  <c r="B63" i="11"/>
  <c r="G63" i="11"/>
  <c r="B64" i="11"/>
  <c r="G64" i="11"/>
  <c r="B65" i="11"/>
  <c r="G65" i="11"/>
  <c r="B66" i="11"/>
  <c r="G66" i="11"/>
  <c r="B67" i="11"/>
  <c r="G67" i="11"/>
  <c r="B68" i="11"/>
  <c r="G68" i="11"/>
  <c r="B69" i="11"/>
  <c r="G69" i="11"/>
  <c r="B70" i="11"/>
  <c r="G70" i="11"/>
  <c r="B71" i="11"/>
  <c r="G71" i="11"/>
  <c r="B72" i="11"/>
  <c r="G72" i="11"/>
  <c r="B73" i="11"/>
  <c r="G73" i="11"/>
  <c r="B74" i="11"/>
  <c r="G74" i="11"/>
  <c r="B75" i="11"/>
  <c r="G75" i="11"/>
  <c r="B76" i="11"/>
  <c r="G76" i="11"/>
  <c r="G6" i="11"/>
  <c r="B6" i="11"/>
  <c r="B7" i="1"/>
  <c r="G7" i="1"/>
  <c r="B8" i="1"/>
  <c r="G8" i="1"/>
  <c r="B9" i="1"/>
  <c r="G9" i="1"/>
  <c r="B10" i="1"/>
  <c r="G10" i="1"/>
  <c r="B11" i="1"/>
  <c r="G11" i="1"/>
  <c r="B12" i="1"/>
  <c r="G12" i="1"/>
  <c r="B13" i="1"/>
  <c r="G13" i="1"/>
  <c r="B14" i="1"/>
  <c r="G14" i="1"/>
  <c r="B15" i="1"/>
  <c r="G15" i="1"/>
  <c r="B16" i="1"/>
  <c r="G16" i="1"/>
  <c r="B17" i="1"/>
  <c r="G17" i="1"/>
  <c r="B18" i="1"/>
  <c r="G18" i="1"/>
  <c r="B19" i="1"/>
  <c r="G19" i="1"/>
  <c r="B20" i="1"/>
  <c r="G20" i="1"/>
  <c r="B21" i="1"/>
  <c r="G21" i="1"/>
  <c r="B22" i="1"/>
  <c r="G22" i="1"/>
  <c r="B23" i="1"/>
  <c r="G23" i="1"/>
  <c r="B24" i="1"/>
  <c r="G24" i="1"/>
  <c r="B25" i="1"/>
  <c r="G25" i="1"/>
  <c r="B26" i="1"/>
  <c r="G26" i="1"/>
  <c r="B27" i="1"/>
  <c r="G27" i="1"/>
  <c r="B28" i="1"/>
  <c r="G28" i="1"/>
  <c r="B29" i="1"/>
  <c r="G29" i="1"/>
  <c r="B30" i="1"/>
  <c r="G30" i="1"/>
  <c r="B31" i="1"/>
  <c r="G31" i="1"/>
  <c r="B32" i="1"/>
  <c r="G32" i="1"/>
  <c r="B33" i="1"/>
  <c r="G33" i="1"/>
  <c r="B34" i="1"/>
  <c r="G34" i="1"/>
  <c r="B35" i="1"/>
  <c r="G35" i="1"/>
  <c r="B36" i="1"/>
  <c r="G36" i="1"/>
  <c r="B37" i="1"/>
  <c r="G37" i="1"/>
  <c r="B38" i="1"/>
  <c r="G38" i="1"/>
  <c r="B39" i="1"/>
  <c r="G39" i="1"/>
  <c r="B40" i="1"/>
  <c r="G40" i="1"/>
  <c r="B41" i="1"/>
  <c r="G41" i="1"/>
  <c r="B42" i="1"/>
  <c r="G42" i="1"/>
  <c r="B43" i="1"/>
  <c r="G43" i="1"/>
  <c r="B44" i="1"/>
  <c r="G44" i="1"/>
  <c r="B45" i="1"/>
  <c r="G45" i="1"/>
  <c r="B46" i="1"/>
  <c r="G46" i="1"/>
  <c r="B47" i="1"/>
  <c r="G47" i="1"/>
  <c r="B48" i="1"/>
  <c r="G48" i="1"/>
  <c r="B49" i="1"/>
  <c r="G49" i="1"/>
  <c r="B50" i="1"/>
  <c r="G50" i="1"/>
  <c r="B51" i="1"/>
  <c r="G51" i="1"/>
  <c r="B52" i="1"/>
  <c r="G52" i="1"/>
  <c r="B53" i="1"/>
  <c r="G53" i="1"/>
  <c r="B54" i="1"/>
  <c r="G54" i="1"/>
  <c r="B55" i="1"/>
  <c r="G55" i="1"/>
  <c r="B56" i="1"/>
  <c r="G56" i="1"/>
  <c r="B57" i="1"/>
  <c r="G57" i="1"/>
  <c r="B58" i="1"/>
  <c r="G58" i="1"/>
  <c r="B59" i="1"/>
  <c r="G59" i="1"/>
  <c r="B60" i="1"/>
  <c r="G60" i="1"/>
  <c r="B61" i="1"/>
  <c r="G61" i="1"/>
  <c r="B62" i="1"/>
  <c r="G62" i="1"/>
  <c r="B63" i="1"/>
  <c r="G63" i="1"/>
  <c r="B64" i="1"/>
  <c r="G64" i="1"/>
  <c r="B65" i="1"/>
  <c r="G65" i="1"/>
  <c r="B66" i="1"/>
  <c r="G66" i="1"/>
  <c r="B67" i="1"/>
  <c r="G67" i="1"/>
  <c r="B68" i="1"/>
  <c r="G68" i="1"/>
  <c r="B69" i="1"/>
  <c r="G69" i="1"/>
  <c r="B70" i="1"/>
  <c r="G70" i="1"/>
  <c r="B71" i="1"/>
  <c r="G71" i="1"/>
  <c r="B72" i="1"/>
  <c r="G72" i="1"/>
  <c r="B73" i="1"/>
  <c r="G73" i="1"/>
  <c r="B74" i="1"/>
  <c r="G74" i="1"/>
  <c r="B75" i="1"/>
  <c r="G75" i="1"/>
  <c r="B76" i="1"/>
  <c r="G76" i="1"/>
  <c r="B77" i="1"/>
  <c r="G77" i="1"/>
  <c r="B78" i="1"/>
  <c r="G78" i="1"/>
  <c r="B79" i="1"/>
  <c r="G79" i="1"/>
  <c r="B80" i="1"/>
  <c r="G80" i="1"/>
  <c r="B81" i="1"/>
  <c r="G81" i="1"/>
  <c r="B82" i="1"/>
  <c r="G82" i="1"/>
  <c r="B83" i="1"/>
  <c r="G83" i="1"/>
  <c r="B84" i="1"/>
  <c r="G84" i="1"/>
  <c r="B85" i="1"/>
  <c r="G85" i="1"/>
  <c r="B86" i="1"/>
  <c r="G86" i="1"/>
  <c r="B87" i="1"/>
  <c r="G87" i="1"/>
  <c r="B88" i="1"/>
  <c r="G88" i="1"/>
  <c r="B89" i="1"/>
  <c r="G89" i="1"/>
  <c r="B90" i="1"/>
  <c r="G90" i="1"/>
  <c r="B91" i="1"/>
  <c r="G91" i="1"/>
  <c r="B92" i="1"/>
  <c r="G92" i="1"/>
  <c r="B93" i="1"/>
  <c r="G93" i="1"/>
  <c r="B94" i="1"/>
  <c r="G94" i="1"/>
  <c r="B95" i="1"/>
  <c r="G95" i="1"/>
  <c r="B96" i="1"/>
  <c r="G96" i="1"/>
  <c r="B97" i="1"/>
  <c r="G97" i="1"/>
  <c r="B98" i="1"/>
  <c r="G98" i="1"/>
  <c r="B99" i="1"/>
  <c r="G99" i="1"/>
  <c r="B100" i="1"/>
  <c r="G100" i="1"/>
  <c r="B101" i="1"/>
  <c r="G101" i="1"/>
  <c r="B102" i="1"/>
  <c r="G102" i="1"/>
  <c r="B103" i="1"/>
  <c r="G103" i="1"/>
  <c r="B104" i="1"/>
  <c r="G104" i="1"/>
  <c r="B105" i="1"/>
  <c r="G105" i="1"/>
  <c r="B106" i="1"/>
  <c r="G106" i="1"/>
  <c r="G6" i="1"/>
  <c r="B6" i="1"/>
  <c r="C73" i="11" l="1"/>
  <c r="D73" i="11"/>
  <c r="C53" i="11"/>
  <c r="D53" i="11"/>
  <c r="C37" i="11"/>
  <c r="D37" i="11"/>
  <c r="C9" i="11"/>
  <c r="D9" i="11"/>
  <c r="C74" i="11"/>
  <c r="D74" i="11"/>
  <c r="C70" i="11"/>
  <c r="D70" i="11"/>
  <c r="C66" i="11"/>
  <c r="D66" i="11"/>
  <c r="C62" i="11"/>
  <c r="D62" i="11"/>
  <c r="C58" i="11"/>
  <c r="D58" i="11"/>
  <c r="C54" i="11"/>
  <c r="D54" i="11"/>
  <c r="C50" i="11"/>
  <c r="D50" i="11"/>
  <c r="C46" i="11"/>
  <c r="D46" i="11"/>
  <c r="C42" i="11"/>
  <c r="D42" i="11"/>
  <c r="C38" i="11"/>
  <c r="D38" i="11"/>
  <c r="C34" i="11"/>
  <c r="D34" i="11"/>
  <c r="C30" i="11"/>
  <c r="D30" i="11"/>
  <c r="C26" i="11"/>
  <c r="D26" i="11"/>
  <c r="C22" i="11"/>
  <c r="D22" i="11"/>
  <c r="C18" i="11"/>
  <c r="D18" i="11"/>
  <c r="C14" i="11"/>
  <c r="D14" i="11"/>
  <c r="C10" i="11"/>
  <c r="D10" i="11"/>
  <c r="C61" i="11"/>
  <c r="D61" i="11"/>
  <c r="C49" i="11"/>
  <c r="D49" i="11"/>
  <c r="C33" i="11"/>
  <c r="D33" i="11"/>
  <c r="C13" i="11"/>
  <c r="D13" i="11"/>
  <c r="C6" i="11"/>
  <c r="D6" i="11"/>
  <c r="C65" i="11"/>
  <c r="D65" i="11"/>
  <c r="C41" i="11"/>
  <c r="D41" i="11"/>
  <c r="C21" i="11"/>
  <c r="D21" i="11"/>
  <c r="C76" i="11"/>
  <c r="D76" i="11"/>
  <c r="C72" i="11"/>
  <c r="D72" i="11"/>
  <c r="C68" i="11"/>
  <c r="D68" i="11"/>
  <c r="E68" i="11" s="1"/>
  <c r="F68" i="11" s="1"/>
  <c r="C64" i="11"/>
  <c r="D64" i="11"/>
  <c r="C60" i="11"/>
  <c r="D60" i="11"/>
  <c r="C56" i="11"/>
  <c r="D56" i="11"/>
  <c r="C52" i="11"/>
  <c r="D52" i="11"/>
  <c r="C48" i="11"/>
  <c r="D48" i="11"/>
  <c r="C44" i="11"/>
  <c r="D44" i="11"/>
  <c r="C40" i="11"/>
  <c r="D40" i="11"/>
  <c r="C36" i="11"/>
  <c r="D36" i="11"/>
  <c r="E36" i="11" s="1"/>
  <c r="F36" i="11" s="1"/>
  <c r="C32" i="11"/>
  <c r="D32" i="11"/>
  <c r="C28" i="11"/>
  <c r="D28" i="11"/>
  <c r="C24" i="11"/>
  <c r="D24" i="11"/>
  <c r="C20" i="11"/>
  <c r="D20" i="11"/>
  <c r="C16" i="11"/>
  <c r="D16" i="11"/>
  <c r="C12" i="11"/>
  <c r="D12" i="11"/>
  <c r="C8" i="11"/>
  <c r="D8" i="11"/>
  <c r="C57" i="11"/>
  <c r="D57" i="11"/>
  <c r="C17" i="11"/>
  <c r="D17" i="11"/>
  <c r="C69" i="11"/>
  <c r="D69" i="11"/>
  <c r="C45" i="11"/>
  <c r="D45" i="11"/>
  <c r="C25" i="11"/>
  <c r="D25" i="11"/>
  <c r="C75" i="11"/>
  <c r="D75" i="11"/>
  <c r="C71" i="11"/>
  <c r="D71" i="11"/>
  <c r="C67" i="11"/>
  <c r="D67" i="11"/>
  <c r="C63" i="11"/>
  <c r="D63" i="11"/>
  <c r="E63" i="11" s="1"/>
  <c r="F63" i="11" s="1"/>
  <c r="C59" i="11"/>
  <c r="D59" i="11"/>
  <c r="C55" i="11"/>
  <c r="D55" i="11"/>
  <c r="C51" i="11"/>
  <c r="D51" i="11"/>
  <c r="C47" i="11"/>
  <c r="D47" i="11"/>
  <c r="E47" i="11" s="1"/>
  <c r="F47" i="11" s="1"/>
  <c r="C43" i="11"/>
  <c r="D43" i="11"/>
  <c r="C39" i="11"/>
  <c r="D39" i="11"/>
  <c r="C35" i="11"/>
  <c r="D35" i="11"/>
  <c r="C31" i="11"/>
  <c r="D31" i="11"/>
  <c r="E31" i="11" s="1"/>
  <c r="F31" i="11" s="1"/>
  <c r="C27" i="11"/>
  <c r="D27" i="11"/>
  <c r="C23" i="11"/>
  <c r="D23" i="11"/>
  <c r="C19" i="11"/>
  <c r="D19" i="11"/>
  <c r="C15" i="11"/>
  <c r="D15" i="11"/>
  <c r="E15" i="11" s="1"/>
  <c r="F15" i="11" s="1"/>
  <c r="C11" i="11"/>
  <c r="D11" i="11"/>
  <c r="C7" i="11"/>
  <c r="D7" i="11"/>
  <c r="C29" i="11"/>
  <c r="D29" i="11"/>
  <c r="C99" i="1"/>
  <c r="D99" i="1"/>
  <c r="C67" i="1"/>
  <c r="D67" i="1"/>
  <c r="C35" i="1"/>
  <c r="D35" i="1"/>
  <c r="C87" i="1"/>
  <c r="D87" i="1"/>
  <c r="C63" i="1"/>
  <c r="D63" i="1"/>
  <c r="C43" i="1"/>
  <c r="D43" i="1"/>
  <c r="C23" i="1"/>
  <c r="D23" i="1"/>
  <c r="C86" i="1"/>
  <c r="D86" i="1"/>
  <c r="C54" i="1"/>
  <c r="D54" i="1"/>
  <c r="C18" i="1"/>
  <c r="D18" i="1"/>
  <c r="C103" i="1"/>
  <c r="D103" i="1"/>
  <c r="C83" i="1"/>
  <c r="D83" i="1"/>
  <c r="C59" i="1"/>
  <c r="D59" i="1"/>
  <c r="C39" i="1"/>
  <c r="D39" i="1"/>
  <c r="C19" i="1"/>
  <c r="D19" i="1"/>
  <c r="C102" i="1"/>
  <c r="D102" i="1"/>
  <c r="C70" i="1"/>
  <c r="D70" i="1"/>
  <c r="D38" i="1"/>
  <c r="C38" i="1"/>
  <c r="C97" i="1"/>
  <c r="D97" i="1"/>
  <c r="C81" i="1"/>
  <c r="D81" i="1"/>
  <c r="C69" i="1"/>
  <c r="D69" i="1"/>
  <c r="C65" i="1"/>
  <c r="D65" i="1"/>
  <c r="C61" i="1"/>
  <c r="D61" i="1"/>
  <c r="C57" i="1"/>
  <c r="D57" i="1"/>
  <c r="C53" i="1"/>
  <c r="D53" i="1"/>
  <c r="C49" i="1"/>
  <c r="D49" i="1"/>
  <c r="C45" i="1"/>
  <c r="D45" i="1"/>
  <c r="C41" i="1"/>
  <c r="D41" i="1"/>
  <c r="C37" i="1"/>
  <c r="D37" i="1"/>
  <c r="C33" i="1"/>
  <c r="D33" i="1"/>
  <c r="C29" i="1"/>
  <c r="D29" i="1"/>
  <c r="C25" i="1"/>
  <c r="D25" i="1"/>
  <c r="C21" i="1"/>
  <c r="D21" i="1"/>
  <c r="C17" i="1"/>
  <c r="D17" i="1"/>
  <c r="C13" i="1"/>
  <c r="D13" i="1"/>
  <c r="C9" i="1"/>
  <c r="D9" i="1"/>
  <c r="C79" i="1"/>
  <c r="D79" i="1"/>
  <c r="C47" i="1"/>
  <c r="D47" i="1"/>
  <c r="C11" i="1"/>
  <c r="D11" i="1"/>
  <c r="C82" i="1"/>
  <c r="D82" i="1"/>
  <c r="C42" i="1"/>
  <c r="D42" i="1"/>
  <c r="C105" i="1"/>
  <c r="D105" i="1"/>
  <c r="C77" i="1"/>
  <c r="D77" i="1"/>
  <c r="C95" i="1"/>
  <c r="D95" i="1"/>
  <c r="C75" i="1"/>
  <c r="D75" i="1"/>
  <c r="C55" i="1"/>
  <c r="D55" i="1"/>
  <c r="C27" i="1"/>
  <c r="D27" i="1"/>
  <c r="C7" i="1"/>
  <c r="D7" i="1"/>
  <c r="C106" i="1"/>
  <c r="D106" i="1"/>
  <c r="C94" i="1"/>
  <c r="D94" i="1"/>
  <c r="C78" i="1"/>
  <c r="D78" i="1"/>
  <c r="C66" i="1"/>
  <c r="D66" i="1"/>
  <c r="C58" i="1"/>
  <c r="D58" i="1"/>
  <c r="C50" i="1"/>
  <c r="D50" i="1"/>
  <c r="C34" i="1"/>
  <c r="D34" i="1"/>
  <c r="C22" i="1"/>
  <c r="D22" i="1"/>
  <c r="C10" i="1"/>
  <c r="D10" i="1"/>
  <c r="C93" i="1"/>
  <c r="D93" i="1"/>
  <c r="C73" i="1"/>
  <c r="D73" i="1"/>
  <c r="C104" i="1"/>
  <c r="D104" i="1"/>
  <c r="C100" i="1"/>
  <c r="D100" i="1"/>
  <c r="C96" i="1"/>
  <c r="D96" i="1"/>
  <c r="C92" i="1"/>
  <c r="D92" i="1"/>
  <c r="C88" i="1"/>
  <c r="D88" i="1"/>
  <c r="C84" i="1"/>
  <c r="D84" i="1"/>
  <c r="C80" i="1"/>
  <c r="D80" i="1"/>
  <c r="C76" i="1"/>
  <c r="D76" i="1"/>
  <c r="C72" i="1"/>
  <c r="D72" i="1"/>
  <c r="C68" i="1"/>
  <c r="D68" i="1"/>
  <c r="C64" i="1"/>
  <c r="D64" i="1"/>
  <c r="C60" i="1"/>
  <c r="D60" i="1"/>
  <c r="C56" i="1"/>
  <c r="D56" i="1"/>
  <c r="C52" i="1"/>
  <c r="D52" i="1"/>
  <c r="C48" i="1"/>
  <c r="D48" i="1"/>
  <c r="C44" i="1"/>
  <c r="D44" i="1"/>
  <c r="C40" i="1"/>
  <c r="D40" i="1"/>
  <c r="C36" i="1"/>
  <c r="D36" i="1"/>
  <c r="C32" i="1"/>
  <c r="D32" i="1"/>
  <c r="C28" i="1"/>
  <c r="D28" i="1"/>
  <c r="C24" i="1"/>
  <c r="D24" i="1"/>
  <c r="C20" i="1"/>
  <c r="D20" i="1"/>
  <c r="C16" i="1"/>
  <c r="D16" i="1"/>
  <c r="C12" i="1"/>
  <c r="D12" i="1"/>
  <c r="C8" i="1"/>
  <c r="D8" i="1"/>
  <c r="C91" i="1"/>
  <c r="D91" i="1"/>
  <c r="C71" i="1"/>
  <c r="D71" i="1"/>
  <c r="C51" i="1"/>
  <c r="D51" i="1"/>
  <c r="C31" i="1"/>
  <c r="D31" i="1"/>
  <c r="C15" i="1"/>
  <c r="D15" i="1"/>
  <c r="C98" i="1"/>
  <c r="D98" i="1"/>
  <c r="C90" i="1"/>
  <c r="D90" i="1"/>
  <c r="C74" i="1"/>
  <c r="D74" i="1"/>
  <c r="C62" i="1"/>
  <c r="D62" i="1"/>
  <c r="C46" i="1"/>
  <c r="D46" i="1"/>
  <c r="C30" i="1"/>
  <c r="D30" i="1"/>
  <c r="C26" i="1"/>
  <c r="D26" i="1"/>
  <c r="C14" i="1"/>
  <c r="D14" i="1"/>
  <c r="C101" i="1"/>
  <c r="D101" i="1"/>
  <c r="C89" i="1"/>
  <c r="D89" i="1"/>
  <c r="C85" i="1"/>
  <c r="D85" i="1"/>
  <c r="C6" i="1"/>
  <c r="D6" i="1"/>
  <c r="H57" i="1"/>
  <c r="H34" i="11"/>
  <c r="H24" i="1"/>
  <c r="H104" i="1"/>
  <c r="H66" i="11"/>
  <c r="H89" i="1"/>
  <c r="H106" i="1"/>
  <c r="H88" i="1"/>
  <c r="H40" i="11"/>
  <c r="H25" i="11"/>
  <c r="H25" i="1"/>
  <c r="H76" i="1"/>
  <c r="H69" i="1"/>
  <c r="H97" i="1"/>
  <c r="H87" i="1"/>
  <c r="H79" i="1"/>
  <c r="H95" i="1"/>
  <c r="H6" i="1"/>
  <c r="I6" i="1" s="1"/>
  <c r="H16" i="1"/>
  <c r="H80" i="1"/>
  <c r="H72" i="1"/>
  <c r="H48" i="1"/>
  <c r="H18" i="1"/>
  <c r="H10" i="1"/>
  <c r="H50" i="11"/>
  <c r="H47" i="11"/>
  <c r="H38" i="11"/>
  <c r="H35" i="11"/>
  <c r="H96" i="1"/>
  <c r="H65" i="1"/>
  <c r="H63" i="1"/>
  <c r="H45" i="1"/>
  <c r="H38" i="1"/>
  <c r="H28" i="1"/>
  <c r="H20" i="1"/>
  <c r="H15" i="1"/>
  <c r="H46" i="11"/>
  <c r="H43" i="11"/>
  <c r="H92" i="1"/>
  <c r="H51" i="1"/>
  <c r="H67" i="1"/>
  <c r="H50" i="1"/>
  <c r="H47" i="1"/>
  <c r="H33" i="1"/>
  <c r="H22" i="1"/>
  <c r="H69" i="11"/>
  <c r="H52" i="11"/>
  <c r="H15" i="11"/>
  <c r="H12" i="11"/>
  <c r="H9" i="11"/>
  <c r="H65" i="11"/>
  <c r="H94" i="1"/>
  <c r="H54" i="1"/>
  <c r="H71" i="1"/>
  <c r="H40" i="1"/>
  <c r="H35" i="1"/>
  <c r="H30" i="1"/>
  <c r="H27" i="1"/>
  <c r="H17" i="1"/>
  <c r="H9" i="1"/>
  <c r="H58" i="11"/>
  <c r="H90" i="1"/>
  <c r="H61" i="1"/>
  <c r="H41" i="1"/>
  <c r="H101" i="1"/>
  <c r="H83" i="1"/>
  <c r="H77" i="1"/>
  <c r="H75" i="1"/>
  <c r="H44" i="1"/>
  <c r="H37" i="1"/>
  <c r="H19" i="1"/>
  <c r="H10" i="11"/>
  <c r="H74" i="11"/>
  <c r="H71" i="11"/>
  <c r="H68" i="11"/>
  <c r="H63" i="11"/>
  <c r="H60" i="11"/>
  <c r="H55" i="11"/>
  <c r="H42" i="11"/>
  <c r="H27" i="11"/>
  <c r="H21" i="11"/>
  <c r="H17" i="11"/>
  <c r="H8" i="11"/>
  <c r="H33" i="11"/>
  <c r="H13" i="1"/>
  <c r="H99" i="1"/>
  <c r="H85" i="1"/>
  <c r="H73" i="1"/>
  <c r="H93" i="1"/>
  <c r="H64" i="1"/>
  <c r="H46" i="1"/>
  <c r="H32" i="1"/>
  <c r="H26" i="1"/>
  <c r="H11" i="1"/>
  <c r="H76" i="11"/>
  <c r="H32" i="11"/>
  <c r="H100" i="1"/>
  <c r="H59" i="1"/>
  <c r="H103" i="1"/>
  <c r="H81" i="1"/>
  <c r="H105" i="1"/>
  <c r="H91" i="1"/>
  <c r="H49" i="1"/>
  <c r="H52" i="1"/>
  <c r="H39" i="1"/>
  <c r="H8" i="1"/>
  <c r="H73" i="11"/>
  <c r="H41" i="11"/>
  <c r="H29" i="11"/>
  <c r="H23" i="11"/>
  <c r="H20" i="11"/>
  <c r="H56" i="1"/>
  <c r="H26" i="11"/>
  <c r="H70" i="1"/>
  <c r="H66" i="1"/>
  <c r="H62" i="1"/>
  <c r="H58" i="1"/>
  <c r="H34" i="1"/>
  <c r="H23" i="1"/>
  <c r="H21" i="1"/>
  <c r="H12" i="1"/>
  <c r="H7" i="1"/>
  <c r="H72" i="11"/>
  <c r="H70" i="11"/>
  <c r="H48" i="11"/>
  <c r="H14" i="11"/>
  <c r="H57" i="11"/>
  <c r="H102" i="1"/>
  <c r="H98" i="1"/>
  <c r="H86" i="1"/>
  <c r="H84" i="1"/>
  <c r="H82" i="1"/>
  <c r="H78" i="1"/>
  <c r="H74" i="1"/>
  <c r="H68" i="1"/>
  <c r="H60" i="1"/>
  <c r="H43" i="1"/>
  <c r="H36" i="1"/>
  <c r="H14" i="1"/>
  <c r="H75" i="11"/>
  <c r="H62" i="11"/>
  <c r="H54" i="11"/>
  <c r="H51" i="11"/>
  <c r="H37" i="11"/>
  <c r="H31" i="11"/>
  <c r="H28" i="11"/>
  <c r="H16" i="11"/>
  <c r="H11" i="11"/>
  <c r="H18" i="11"/>
  <c r="H67" i="11"/>
  <c r="H64" i="11"/>
  <c r="H59" i="11"/>
  <c r="H56" i="11"/>
  <c r="H45" i="11"/>
  <c r="H22" i="11"/>
  <c r="H49" i="11"/>
  <c r="H39" i="11"/>
  <c r="H36" i="11"/>
  <c r="H24" i="11"/>
  <c r="H19" i="11"/>
  <c r="H13" i="11"/>
  <c r="H7" i="11"/>
  <c r="H55" i="1"/>
  <c r="H53" i="1"/>
  <c r="H42" i="1"/>
  <c r="H31" i="1"/>
  <c r="H29" i="1"/>
  <c r="H6" i="11"/>
  <c r="I6" i="11" s="1"/>
  <c r="H61" i="11"/>
  <c r="H53" i="11"/>
  <c r="H44" i="11"/>
  <c r="H30" i="11"/>
  <c r="B7" i="13"/>
  <c r="G7" i="13"/>
  <c r="B8" i="13"/>
  <c r="G8" i="13"/>
  <c r="B9" i="13"/>
  <c r="G9" i="13"/>
  <c r="B10" i="13"/>
  <c r="G10" i="13"/>
  <c r="B11" i="13"/>
  <c r="G11" i="13"/>
  <c r="B12" i="13"/>
  <c r="G12" i="13"/>
  <c r="B13" i="13"/>
  <c r="G13" i="13"/>
  <c r="B14" i="13"/>
  <c r="G14" i="13"/>
  <c r="B15" i="13"/>
  <c r="G15" i="13"/>
  <c r="B16" i="13"/>
  <c r="G16" i="13"/>
  <c r="B17" i="13"/>
  <c r="G17" i="13"/>
  <c r="B18" i="13"/>
  <c r="G18" i="13"/>
  <c r="B19" i="13"/>
  <c r="G19" i="13"/>
  <c r="B20" i="13"/>
  <c r="G20" i="13"/>
  <c r="B21" i="13"/>
  <c r="G21" i="13"/>
  <c r="B22" i="13"/>
  <c r="G22" i="13"/>
  <c r="B23" i="13"/>
  <c r="G23" i="13"/>
  <c r="B24" i="13"/>
  <c r="G24" i="13"/>
  <c r="B25" i="13"/>
  <c r="G25" i="13"/>
  <c r="B26" i="13"/>
  <c r="G26" i="13"/>
  <c r="B27" i="13"/>
  <c r="G27" i="13"/>
  <c r="B28" i="13"/>
  <c r="G28" i="13"/>
  <c r="B29" i="13"/>
  <c r="G29" i="13"/>
  <c r="B30" i="13"/>
  <c r="G30" i="13"/>
  <c r="B31" i="13"/>
  <c r="G31" i="13"/>
  <c r="B32" i="13"/>
  <c r="G32" i="13"/>
  <c r="B33" i="13"/>
  <c r="G33" i="13"/>
  <c r="B34" i="13"/>
  <c r="G34" i="13"/>
  <c r="B35" i="13"/>
  <c r="G35" i="13"/>
  <c r="B36" i="13"/>
  <c r="G36" i="13"/>
  <c r="B37" i="13"/>
  <c r="G37" i="13"/>
  <c r="B38" i="13"/>
  <c r="G38" i="13"/>
  <c r="B39" i="13"/>
  <c r="G39" i="13"/>
  <c r="B40" i="13"/>
  <c r="G40" i="13"/>
  <c r="B41" i="13"/>
  <c r="G41" i="13"/>
  <c r="B42" i="13"/>
  <c r="G42" i="13"/>
  <c r="B43" i="13"/>
  <c r="G43" i="13"/>
  <c r="B44" i="13"/>
  <c r="G44" i="13"/>
  <c r="B45" i="13"/>
  <c r="G45" i="13"/>
  <c r="B46" i="13"/>
  <c r="G46" i="13"/>
  <c r="B47" i="13"/>
  <c r="G47" i="13"/>
  <c r="B48" i="13"/>
  <c r="G48" i="13"/>
  <c r="B49" i="13"/>
  <c r="G49" i="13"/>
  <c r="B50" i="13"/>
  <c r="G50" i="13"/>
  <c r="B51" i="13"/>
  <c r="G51" i="13"/>
  <c r="B52" i="13"/>
  <c r="G52" i="13"/>
  <c r="B53" i="13"/>
  <c r="G53" i="13"/>
  <c r="B54" i="13"/>
  <c r="G54" i="13"/>
  <c r="B55" i="13"/>
  <c r="G55" i="13"/>
  <c r="B56" i="13"/>
  <c r="G56" i="13"/>
  <c r="B57" i="13"/>
  <c r="G57" i="13"/>
  <c r="B58" i="13"/>
  <c r="G58" i="13"/>
  <c r="B59" i="13"/>
  <c r="G59" i="13"/>
  <c r="B60" i="13"/>
  <c r="G60" i="13"/>
  <c r="B61" i="13"/>
  <c r="G61" i="13"/>
  <c r="B62" i="13"/>
  <c r="G62" i="13"/>
  <c r="B63" i="13"/>
  <c r="G63" i="13"/>
  <c r="B64" i="13"/>
  <c r="G64" i="13"/>
  <c r="B65" i="13"/>
  <c r="G65" i="13"/>
  <c r="B66" i="13"/>
  <c r="G66" i="13"/>
  <c r="B67" i="13"/>
  <c r="G67" i="13"/>
  <c r="B68" i="13"/>
  <c r="G68" i="13"/>
  <c r="B69" i="13"/>
  <c r="G69" i="13"/>
  <c r="B70" i="13"/>
  <c r="G70" i="13"/>
  <c r="B71" i="13"/>
  <c r="G71" i="13"/>
  <c r="B72" i="13"/>
  <c r="G72" i="13"/>
  <c r="B73" i="13"/>
  <c r="G73" i="13"/>
  <c r="B74" i="13"/>
  <c r="G74" i="13"/>
  <c r="B75" i="13"/>
  <c r="G75" i="13"/>
  <c r="B76" i="13"/>
  <c r="G76" i="13"/>
  <c r="B77" i="13"/>
  <c r="G77" i="13"/>
  <c r="B78" i="13"/>
  <c r="G78" i="13"/>
  <c r="B79" i="13"/>
  <c r="G79" i="13"/>
  <c r="B80" i="13"/>
  <c r="G80" i="13"/>
  <c r="B81" i="13"/>
  <c r="G81" i="13"/>
  <c r="B82" i="13"/>
  <c r="G82" i="13"/>
  <c r="B83" i="13"/>
  <c r="G83" i="13"/>
  <c r="B84" i="13"/>
  <c r="G84" i="13"/>
  <c r="B85" i="13"/>
  <c r="G85" i="13"/>
  <c r="B86" i="13"/>
  <c r="G86" i="13"/>
  <c r="B87" i="13"/>
  <c r="G87" i="13"/>
  <c r="B88" i="13"/>
  <c r="G88" i="13"/>
  <c r="B89" i="13"/>
  <c r="G89" i="13"/>
  <c r="B90" i="13"/>
  <c r="G90" i="13"/>
  <c r="B91" i="13"/>
  <c r="G91" i="13"/>
  <c r="B92" i="13"/>
  <c r="G92" i="13"/>
  <c r="B93" i="13"/>
  <c r="G93" i="13"/>
  <c r="B94" i="13"/>
  <c r="G94" i="13"/>
  <c r="B95" i="13"/>
  <c r="G95" i="13"/>
  <c r="B96" i="13"/>
  <c r="G96" i="13"/>
  <c r="B97" i="13"/>
  <c r="G97" i="13"/>
  <c r="B98" i="13"/>
  <c r="G98" i="13"/>
  <c r="B99" i="13"/>
  <c r="G99" i="13"/>
  <c r="B100" i="13"/>
  <c r="G100" i="13"/>
  <c r="B101" i="13"/>
  <c r="G101" i="13"/>
  <c r="B102" i="13"/>
  <c r="G102" i="13"/>
  <c r="B103" i="13"/>
  <c r="G103" i="13"/>
  <c r="B104" i="13"/>
  <c r="G104" i="13"/>
  <c r="B105" i="13"/>
  <c r="G105" i="13"/>
  <c r="B106" i="13"/>
  <c r="G106" i="13"/>
  <c r="B107" i="13"/>
  <c r="G107" i="13"/>
  <c r="B108" i="13"/>
  <c r="G108" i="13"/>
  <c r="B109" i="13"/>
  <c r="G109" i="13"/>
  <c r="B110" i="13"/>
  <c r="G110" i="13"/>
  <c r="B111" i="13"/>
  <c r="G111" i="13"/>
  <c r="B112" i="13"/>
  <c r="G112" i="13"/>
  <c r="B113" i="13"/>
  <c r="G113" i="13"/>
  <c r="B114" i="13"/>
  <c r="G114" i="13"/>
  <c r="B115" i="13"/>
  <c r="G115" i="13"/>
  <c r="B116" i="13"/>
  <c r="G116" i="13"/>
  <c r="B117" i="13"/>
  <c r="G117" i="13"/>
  <c r="B118" i="13"/>
  <c r="G118" i="13"/>
  <c r="B119" i="13"/>
  <c r="G119" i="13"/>
  <c r="B120" i="13"/>
  <c r="G120" i="13"/>
  <c r="B121" i="13"/>
  <c r="G121" i="13"/>
  <c r="B122" i="13"/>
  <c r="G122" i="13"/>
  <c r="B123" i="13"/>
  <c r="G123" i="13"/>
  <c r="B124" i="13"/>
  <c r="G124" i="13"/>
  <c r="B125" i="13"/>
  <c r="G125" i="13"/>
  <c r="B126" i="13"/>
  <c r="G126" i="13"/>
  <c r="B127" i="13"/>
  <c r="G127" i="13"/>
  <c r="B128" i="13"/>
  <c r="G128" i="13"/>
  <c r="B129" i="13"/>
  <c r="G129" i="13"/>
  <c r="B130" i="13"/>
  <c r="G130" i="13"/>
  <c r="B131" i="13"/>
  <c r="G131" i="13"/>
  <c r="B132" i="13"/>
  <c r="G132" i="13"/>
  <c r="B133" i="13"/>
  <c r="G133" i="13"/>
  <c r="B134" i="13"/>
  <c r="G134" i="13"/>
  <c r="B135" i="13"/>
  <c r="G135" i="13"/>
  <c r="B136" i="13"/>
  <c r="G136" i="13"/>
  <c r="B137" i="13"/>
  <c r="G137" i="13"/>
  <c r="B138" i="13"/>
  <c r="G138" i="13"/>
  <c r="B139" i="13"/>
  <c r="G139" i="13"/>
  <c r="B140" i="13"/>
  <c r="G140" i="13"/>
  <c r="B141" i="13"/>
  <c r="G141" i="13"/>
  <c r="B142" i="13"/>
  <c r="G142" i="13"/>
  <c r="B143" i="13"/>
  <c r="G143" i="13"/>
  <c r="B144" i="13"/>
  <c r="G144" i="13"/>
  <c r="B145" i="13"/>
  <c r="G145" i="13"/>
  <c r="B146" i="13"/>
  <c r="G146" i="13"/>
  <c r="B147" i="13"/>
  <c r="G147" i="13"/>
  <c r="B148" i="13"/>
  <c r="G148" i="13"/>
  <c r="B149" i="13"/>
  <c r="G149" i="13"/>
  <c r="B150" i="13"/>
  <c r="G150" i="13"/>
  <c r="B151" i="13"/>
  <c r="G151" i="13"/>
  <c r="B152" i="13"/>
  <c r="G152" i="13"/>
  <c r="B153" i="13"/>
  <c r="G153" i="13"/>
  <c r="B154" i="13"/>
  <c r="G154" i="13"/>
  <c r="B155" i="13"/>
  <c r="G155" i="13"/>
  <c r="B156" i="13"/>
  <c r="G156" i="13"/>
  <c r="B157" i="13"/>
  <c r="G157" i="13"/>
  <c r="B158" i="13"/>
  <c r="G158" i="13"/>
  <c r="B159" i="13"/>
  <c r="G159" i="13"/>
  <c r="B160" i="13"/>
  <c r="G160" i="13"/>
  <c r="B161" i="13"/>
  <c r="G161" i="13"/>
  <c r="B162" i="13"/>
  <c r="G162" i="13"/>
  <c r="B163" i="13"/>
  <c r="G163" i="13"/>
  <c r="B164" i="13"/>
  <c r="G164" i="13"/>
  <c r="B165" i="13"/>
  <c r="G165" i="13"/>
  <c r="B166" i="13"/>
  <c r="G166" i="13"/>
  <c r="B167" i="13"/>
  <c r="G167" i="13"/>
  <c r="B168" i="13"/>
  <c r="G168" i="13"/>
  <c r="B169" i="13"/>
  <c r="G169" i="13"/>
  <c r="B170" i="13"/>
  <c r="G170" i="13"/>
  <c r="B171" i="13"/>
  <c r="G171" i="13"/>
  <c r="B172" i="13"/>
  <c r="G172" i="13"/>
  <c r="B173" i="13"/>
  <c r="G173" i="13"/>
  <c r="B174" i="13"/>
  <c r="G174" i="13"/>
  <c r="B175" i="13"/>
  <c r="G175" i="13"/>
  <c r="B176" i="13"/>
  <c r="G176" i="13"/>
  <c r="B177" i="13"/>
  <c r="G177" i="13"/>
  <c r="B178" i="13"/>
  <c r="G178" i="13"/>
  <c r="B179" i="13"/>
  <c r="G179" i="13"/>
  <c r="B180" i="13"/>
  <c r="G180" i="13"/>
  <c r="B181" i="13"/>
  <c r="G181" i="13"/>
  <c r="B182" i="13"/>
  <c r="G182" i="13"/>
  <c r="B183" i="13"/>
  <c r="G183" i="13"/>
  <c r="B184" i="13"/>
  <c r="G184" i="13"/>
  <c r="B185" i="13"/>
  <c r="G185" i="13"/>
  <c r="B186" i="13"/>
  <c r="G186" i="13"/>
  <c r="B187" i="13"/>
  <c r="G187" i="13"/>
  <c r="B188" i="13"/>
  <c r="G188" i="13"/>
  <c r="B189" i="13"/>
  <c r="G189" i="13"/>
  <c r="B190" i="13"/>
  <c r="G190" i="13"/>
  <c r="B191" i="13"/>
  <c r="G191" i="13"/>
  <c r="B192" i="13"/>
  <c r="G192" i="13"/>
  <c r="B193" i="13"/>
  <c r="G193" i="13"/>
  <c r="B194" i="13"/>
  <c r="G194" i="13"/>
  <c r="B195" i="13"/>
  <c r="G195" i="13"/>
  <c r="B196" i="13"/>
  <c r="G196" i="13"/>
  <c r="B197" i="13"/>
  <c r="G197" i="13"/>
  <c r="B198" i="13"/>
  <c r="G198" i="13"/>
  <c r="B199" i="13"/>
  <c r="G199" i="13"/>
  <c r="B200" i="13"/>
  <c r="G200" i="13"/>
  <c r="B201" i="13"/>
  <c r="G201" i="13"/>
  <c r="B202" i="13"/>
  <c r="G202" i="13"/>
  <c r="B203" i="13"/>
  <c r="G203" i="13"/>
  <c r="B204" i="13"/>
  <c r="G204" i="13"/>
  <c r="B205" i="13"/>
  <c r="G205" i="13"/>
  <c r="B206" i="13"/>
  <c r="G206" i="13"/>
  <c r="B207" i="13"/>
  <c r="G207" i="13"/>
  <c r="B208" i="13"/>
  <c r="G208" i="13"/>
  <c r="B209" i="13"/>
  <c r="G209" i="13"/>
  <c r="B210" i="13"/>
  <c r="G210" i="13"/>
  <c r="B211" i="13"/>
  <c r="G211" i="13"/>
  <c r="B212" i="13"/>
  <c r="G212" i="13"/>
  <c r="B213" i="13"/>
  <c r="G213" i="13"/>
  <c r="B214" i="13"/>
  <c r="G214" i="13"/>
  <c r="B215" i="13"/>
  <c r="G215" i="13"/>
  <c r="B216" i="13"/>
  <c r="G216" i="13"/>
  <c r="B217" i="13"/>
  <c r="G217" i="13"/>
  <c r="B218" i="13"/>
  <c r="G218" i="13"/>
  <c r="B219" i="13"/>
  <c r="G219" i="13"/>
  <c r="B220" i="13"/>
  <c r="G220" i="13"/>
  <c r="B221" i="13"/>
  <c r="G221" i="13"/>
  <c r="B222" i="13"/>
  <c r="G222" i="13"/>
  <c r="B223" i="13"/>
  <c r="G223" i="13"/>
  <c r="B224" i="13"/>
  <c r="G224" i="13"/>
  <c r="B225" i="13"/>
  <c r="G225" i="13"/>
  <c r="B226" i="13"/>
  <c r="G226" i="13"/>
  <c r="B227" i="13"/>
  <c r="G227" i="13"/>
  <c r="B228" i="13"/>
  <c r="G228" i="13"/>
  <c r="B229" i="13"/>
  <c r="G229" i="13"/>
  <c r="B230" i="13"/>
  <c r="G230" i="13"/>
  <c r="B231" i="13"/>
  <c r="G231" i="13"/>
  <c r="B232" i="13"/>
  <c r="G232" i="13"/>
  <c r="B233" i="13"/>
  <c r="G233" i="13"/>
  <c r="B234" i="13"/>
  <c r="G234" i="13"/>
  <c r="B235" i="13"/>
  <c r="G235" i="13"/>
  <c r="B236" i="13"/>
  <c r="G236" i="13"/>
  <c r="B237" i="13"/>
  <c r="G237" i="13"/>
  <c r="B238" i="13"/>
  <c r="G238" i="13"/>
  <c r="B239" i="13"/>
  <c r="G239" i="13"/>
  <c r="B240" i="13"/>
  <c r="G240" i="13"/>
  <c r="B241" i="13"/>
  <c r="G241" i="13"/>
  <c r="B242" i="13"/>
  <c r="G242" i="13"/>
  <c r="B243" i="13"/>
  <c r="G243" i="13"/>
  <c r="B244" i="13"/>
  <c r="G244" i="13"/>
  <c r="B245" i="13"/>
  <c r="G245" i="13"/>
  <c r="B246" i="13"/>
  <c r="G246" i="13"/>
  <c r="B247" i="13"/>
  <c r="G247" i="13"/>
  <c r="B248" i="13"/>
  <c r="G248" i="13"/>
  <c r="B249" i="13"/>
  <c r="G249" i="13"/>
  <c r="B250" i="13"/>
  <c r="G250" i="13"/>
  <c r="B251" i="13"/>
  <c r="G251" i="13"/>
  <c r="B252" i="13"/>
  <c r="G252" i="13"/>
  <c r="B253" i="13"/>
  <c r="G253" i="13"/>
  <c r="B254" i="13"/>
  <c r="G254" i="13"/>
  <c r="B255" i="13"/>
  <c r="G255" i="13"/>
  <c r="B256" i="13"/>
  <c r="G256" i="13"/>
  <c r="B257" i="13"/>
  <c r="G257" i="13"/>
  <c r="B258" i="13"/>
  <c r="G258" i="13"/>
  <c r="B259" i="13"/>
  <c r="G259" i="13"/>
  <c r="B260" i="13"/>
  <c r="G260" i="13"/>
  <c r="B261" i="13"/>
  <c r="G261" i="13"/>
  <c r="B262" i="13"/>
  <c r="G262" i="13"/>
  <c r="B263" i="13"/>
  <c r="G263" i="13"/>
  <c r="B264" i="13"/>
  <c r="G264" i="13"/>
  <c r="B265" i="13"/>
  <c r="G265" i="13"/>
  <c r="B266" i="13"/>
  <c r="G266" i="13"/>
  <c r="B267" i="13"/>
  <c r="G267" i="13"/>
  <c r="B268" i="13"/>
  <c r="G268" i="13"/>
  <c r="B269" i="13"/>
  <c r="G269" i="13"/>
  <c r="B270" i="13"/>
  <c r="G270" i="13"/>
  <c r="B271" i="13"/>
  <c r="G271" i="13"/>
  <c r="B272" i="13"/>
  <c r="G272" i="13"/>
  <c r="B273" i="13"/>
  <c r="G273" i="13"/>
  <c r="B274" i="13"/>
  <c r="G274" i="13"/>
  <c r="B275" i="13"/>
  <c r="G275" i="13"/>
  <c r="B276" i="13"/>
  <c r="G276" i="13"/>
  <c r="B277" i="13"/>
  <c r="G277" i="13"/>
  <c r="B278" i="13"/>
  <c r="G278" i="13"/>
  <c r="B279" i="13"/>
  <c r="G279" i="13"/>
  <c r="B280" i="13"/>
  <c r="G280" i="13"/>
  <c r="B281" i="13"/>
  <c r="G281" i="13"/>
  <c r="B282" i="13"/>
  <c r="G282" i="13"/>
  <c r="B283" i="13"/>
  <c r="G283" i="13"/>
  <c r="B284" i="13"/>
  <c r="G284" i="13"/>
  <c r="B285" i="13"/>
  <c r="G285" i="13"/>
  <c r="B286" i="13"/>
  <c r="G286" i="13"/>
  <c r="B287" i="13"/>
  <c r="G287" i="13"/>
  <c r="B288" i="13"/>
  <c r="G288" i="13"/>
  <c r="B289" i="13"/>
  <c r="G289" i="13"/>
  <c r="B290" i="13"/>
  <c r="G290" i="13"/>
  <c r="B291" i="13"/>
  <c r="G291" i="13"/>
  <c r="B292" i="13"/>
  <c r="G292" i="13"/>
  <c r="B293" i="13"/>
  <c r="G293" i="13"/>
  <c r="B294" i="13"/>
  <c r="G294" i="13"/>
  <c r="B295" i="13"/>
  <c r="G295" i="13"/>
  <c r="B296" i="13"/>
  <c r="G296" i="13"/>
  <c r="B297" i="13"/>
  <c r="G297" i="13"/>
  <c r="B298" i="13"/>
  <c r="G298" i="13"/>
  <c r="B299" i="13"/>
  <c r="G299" i="13"/>
  <c r="B300" i="13"/>
  <c r="G300" i="13"/>
  <c r="B301" i="13"/>
  <c r="G301" i="13"/>
  <c r="B302" i="13"/>
  <c r="G302" i="13"/>
  <c r="B303" i="13"/>
  <c r="G303" i="13"/>
  <c r="B304" i="13"/>
  <c r="G304" i="13"/>
  <c r="B305" i="13"/>
  <c r="G305" i="13"/>
  <c r="B306" i="13"/>
  <c r="G306" i="13"/>
  <c r="B307" i="13"/>
  <c r="G307" i="13"/>
  <c r="B308" i="13"/>
  <c r="G308" i="13"/>
  <c r="B309" i="13"/>
  <c r="G309" i="13"/>
  <c r="B310" i="13"/>
  <c r="G310" i="13"/>
  <c r="B311" i="13"/>
  <c r="G311" i="13"/>
  <c r="B312" i="13"/>
  <c r="G312" i="13"/>
  <c r="B313" i="13"/>
  <c r="G313" i="13"/>
  <c r="B314" i="13"/>
  <c r="G314" i="13"/>
  <c r="B315" i="13"/>
  <c r="G315" i="13"/>
  <c r="B316" i="13"/>
  <c r="G316" i="13"/>
  <c r="B317" i="13"/>
  <c r="G317" i="13"/>
  <c r="B318" i="13"/>
  <c r="G318" i="13"/>
  <c r="B319" i="13"/>
  <c r="G319" i="13"/>
  <c r="B320" i="13"/>
  <c r="G320" i="13"/>
  <c r="B321" i="13"/>
  <c r="G321" i="13"/>
  <c r="B322" i="13"/>
  <c r="G322" i="13"/>
  <c r="B323" i="13"/>
  <c r="G323" i="13"/>
  <c r="B324" i="13"/>
  <c r="G324" i="13"/>
  <c r="B325" i="13"/>
  <c r="G325" i="13"/>
  <c r="B326" i="13"/>
  <c r="G326" i="13"/>
  <c r="B327" i="13"/>
  <c r="G327" i="13"/>
  <c r="B328" i="13"/>
  <c r="G328" i="13"/>
  <c r="B329" i="13"/>
  <c r="G329" i="13"/>
  <c r="B330" i="13"/>
  <c r="G330" i="13"/>
  <c r="B331" i="13"/>
  <c r="G331" i="13"/>
  <c r="B332" i="13"/>
  <c r="G332" i="13"/>
  <c r="B333" i="13"/>
  <c r="G333" i="13"/>
  <c r="B334" i="13"/>
  <c r="G334" i="13"/>
  <c r="B335" i="13"/>
  <c r="G335" i="13"/>
  <c r="B336" i="13"/>
  <c r="G336" i="13"/>
  <c r="B337" i="13"/>
  <c r="G337" i="13"/>
  <c r="B338" i="13"/>
  <c r="G338" i="13"/>
  <c r="B339" i="13"/>
  <c r="G339" i="13"/>
  <c r="B340" i="13"/>
  <c r="G340" i="13"/>
  <c r="B341" i="13"/>
  <c r="G341" i="13"/>
  <c r="B342" i="13"/>
  <c r="G342" i="13"/>
  <c r="B343" i="13"/>
  <c r="G343" i="13"/>
  <c r="B344" i="13"/>
  <c r="G344" i="13"/>
  <c r="B345" i="13"/>
  <c r="G345" i="13"/>
  <c r="B346" i="13"/>
  <c r="G346" i="13"/>
  <c r="B347" i="13"/>
  <c r="G347" i="13"/>
  <c r="B348" i="13"/>
  <c r="G348" i="13"/>
  <c r="B349" i="13"/>
  <c r="G349" i="13"/>
  <c r="B350" i="13"/>
  <c r="G350" i="13"/>
  <c r="B351" i="13"/>
  <c r="G351" i="13"/>
  <c r="B352" i="13"/>
  <c r="G352" i="13"/>
  <c r="B353" i="13"/>
  <c r="G353" i="13"/>
  <c r="B354" i="13"/>
  <c r="G354" i="13"/>
  <c r="B355" i="13"/>
  <c r="G355" i="13"/>
  <c r="B356" i="13"/>
  <c r="G356" i="13"/>
  <c r="B357" i="13"/>
  <c r="G357" i="13"/>
  <c r="B358" i="13"/>
  <c r="G358" i="13"/>
  <c r="B359" i="13"/>
  <c r="G359" i="13"/>
  <c r="B360" i="13"/>
  <c r="G360" i="13"/>
  <c r="B361" i="13"/>
  <c r="G361" i="13"/>
  <c r="B362" i="13"/>
  <c r="G362" i="13"/>
  <c r="B363" i="13"/>
  <c r="G363" i="13"/>
  <c r="B364" i="13"/>
  <c r="G364" i="13"/>
  <c r="B365" i="13"/>
  <c r="G365" i="13"/>
  <c r="B366" i="13"/>
  <c r="G366" i="13"/>
  <c r="B367" i="13"/>
  <c r="G367" i="13"/>
  <c r="B368" i="13"/>
  <c r="G368" i="13"/>
  <c r="B369" i="13"/>
  <c r="G369" i="13"/>
  <c r="B370" i="13"/>
  <c r="G370" i="13"/>
  <c r="B371" i="13"/>
  <c r="G371" i="13"/>
  <c r="B372" i="13"/>
  <c r="G372" i="13"/>
  <c r="B373" i="13"/>
  <c r="G373" i="13"/>
  <c r="B374" i="13"/>
  <c r="G374" i="13"/>
  <c r="B375" i="13"/>
  <c r="G375" i="13"/>
  <c r="B376" i="13"/>
  <c r="G376" i="13"/>
  <c r="B377" i="13"/>
  <c r="G377" i="13"/>
  <c r="B378" i="13"/>
  <c r="G378" i="13"/>
  <c r="B379" i="13"/>
  <c r="G379" i="13"/>
  <c r="B380" i="13"/>
  <c r="G380" i="13"/>
  <c r="B381" i="13"/>
  <c r="G381" i="13"/>
  <c r="B382" i="13"/>
  <c r="G382" i="13"/>
  <c r="B383" i="13"/>
  <c r="G383" i="13"/>
  <c r="B384" i="13"/>
  <c r="G384" i="13"/>
  <c r="B385" i="13"/>
  <c r="G385" i="13"/>
  <c r="B386" i="13"/>
  <c r="G386" i="13"/>
  <c r="B387" i="13"/>
  <c r="G387" i="13"/>
  <c r="B388" i="13"/>
  <c r="G388" i="13"/>
  <c r="B389" i="13"/>
  <c r="G389" i="13"/>
  <c r="B390" i="13"/>
  <c r="G390" i="13"/>
  <c r="B391" i="13"/>
  <c r="G391" i="13"/>
  <c r="B392" i="13"/>
  <c r="G392" i="13"/>
  <c r="B393" i="13"/>
  <c r="G393" i="13"/>
  <c r="B394" i="13"/>
  <c r="G394" i="13"/>
  <c r="B395" i="13"/>
  <c r="G395" i="13"/>
  <c r="B396" i="13"/>
  <c r="G396" i="13"/>
  <c r="B397" i="13"/>
  <c r="G397" i="13"/>
  <c r="B398" i="13"/>
  <c r="G398" i="13"/>
  <c r="B399" i="13"/>
  <c r="G399" i="13"/>
  <c r="B400" i="13"/>
  <c r="G400" i="13"/>
  <c r="B401" i="13"/>
  <c r="G401" i="13"/>
  <c r="B402" i="13"/>
  <c r="G402" i="13"/>
  <c r="B403" i="13"/>
  <c r="G403" i="13"/>
  <c r="B404" i="13"/>
  <c r="G404" i="13"/>
  <c r="B405" i="13"/>
  <c r="G405" i="13"/>
  <c r="B406" i="13"/>
  <c r="G406" i="13"/>
  <c r="B407" i="13"/>
  <c r="G407" i="13"/>
  <c r="B408" i="13"/>
  <c r="G408" i="13"/>
  <c r="B409" i="13"/>
  <c r="G409" i="13"/>
  <c r="B410" i="13"/>
  <c r="G410" i="13"/>
  <c r="B411" i="13"/>
  <c r="G411" i="13"/>
  <c r="B412" i="13"/>
  <c r="G412" i="13"/>
  <c r="B413" i="13"/>
  <c r="G413" i="13"/>
  <c r="B414" i="13"/>
  <c r="G414" i="13"/>
  <c r="B415" i="13"/>
  <c r="G415" i="13"/>
  <c r="B416" i="13"/>
  <c r="G416" i="13"/>
  <c r="B417" i="13"/>
  <c r="G417" i="13"/>
  <c r="B418" i="13"/>
  <c r="G418" i="13"/>
  <c r="B419" i="13"/>
  <c r="G419" i="13"/>
  <c r="B420" i="13"/>
  <c r="G420" i="13"/>
  <c r="B421" i="13"/>
  <c r="G421" i="13"/>
  <c r="B422" i="13"/>
  <c r="G422" i="13"/>
  <c r="B423" i="13"/>
  <c r="G423" i="13"/>
  <c r="B424" i="13"/>
  <c r="G424" i="13"/>
  <c r="B425" i="13"/>
  <c r="G425" i="13"/>
  <c r="B426" i="13"/>
  <c r="G426" i="13"/>
  <c r="B427" i="13"/>
  <c r="G427" i="13"/>
  <c r="B428" i="13"/>
  <c r="G428" i="13"/>
  <c r="B429" i="13"/>
  <c r="G429" i="13"/>
  <c r="B430" i="13"/>
  <c r="G430" i="13"/>
  <c r="B431" i="13"/>
  <c r="G431" i="13"/>
  <c r="B432" i="13"/>
  <c r="G432" i="13"/>
  <c r="B433" i="13"/>
  <c r="G433" i="13"/>
  <c r="B434" i="13"/>
  <c r="G434" i="13"/>
  <c r="B435" i="13"/>
  <c r="G435" i="13"/>
  <c r="B436" i="13"/>
  <c r="G436" i="13"/>
  <c r="B437" i="13"/>
  <c r="G437" i="13"/>
  <c r="B438" i="13"/>
  <c r="G438" i="13"/>
  <c r="B439" i="13"/>
  <c r="G439" i="13"/>
  <c r="B440" i="13"/>
  <c r="G440" i="13"/>
  <c r="B441" i="13"/>
  <c r="G441" i="13"/>
  <c r="B442" i="13"/>
  <c r="G442" i="13"/>
  <c r="B443" i="13"/>
  <c r="G443" i="13"/>
  <c r="B444" i="13"/>
  <c r="G444" i="13"/>
  <c r="B445" i="13"/>
  <c r="G445" i="13"/>
  <c r="B446" i="13"/>
  <c r="G446" i="13"/>
  <c r="B447" i="13"/>
  <c r="G447" i="13"/>
  <c r="B448" i="13"/>
  <c r="G448" i="13"/>
  <c r="B449" i="13"/>
  <c r="G449" i="13"/>
  <c r="B450" i="13"/>
  <c r="G450" i="13"/>
  <c r="B451" i="13"/>
  <c r="G451" i="13"/>
  <c r="B452" i="13"/>
  <c r="G452" i="13"/>
  <c r="B453" i="13"/>
  <c r="G453" i="13"/>
  <c r="B454" i="13"/>
  <c r="G454" i="13"/>
  <c r="B455" i="13"/>
  <c r="G455" i="13"/>
  <c r="B456" i="13"/>
  <c r="G456" i="13"/>
  <c r="B457" i="13"/>
  <c r="G457" i="13"/>
  <c r="B458" i="13"/>
  <c r="G458" i="13"/>
  <c r="B459" i="13"/>
  <c r="G459" i="13"/>
  <c r="B460" i="13"/>
  <c r="G460" i="13"/>
  <c r="B461" i="13"/>
  <c r="G461" i="13"/>
  <c r="B462" i="13"/>
  <c r="G462" i="13"/>
  <c r="B463" i="13"/>
  <c r="G463" i="13"/>
  <c r="B464" i="13"/>
  <c r="G464" i="13"/>
  <c r="B465" i="13"/>
  <c r="G465" i="13"/>
  <c r="B466" i="13"/>
  <c r="G466" i="13"/>
  <c r="B467" i="13"/>
  <c r="G467" i="13"/>
  <c r="B468" i="13"/>
  <c r="G468" i="13"/>
  <c r="B469" i="13"/>
  <c r="G469" i="13"/>
  <c r="B470" i="13"/>
  <c r="G470" i="13"/>
  <c r="B471" i="13"/>
  <c r="G471" i="13"/>
  <c r="B472" i="13"/>
  <c r="G472" i="13"/>
  <c r="B473" i="13"/>
  <c r="G473" i="13"/>
  <c r="B474" i="13"/>
  <c r="G474" i="13"/>
  <c r="B475" i="13"/>
  <c r="G475" i="13"/>
  <c r="B476" i="13"/>
  <c r="G476" i="13"/>
  <c r="B477" i="13"/>
  <c r="G477" i="13"/>
  <c r="B478" i="13"/>
  <c r="G478" i="13"/>
  <c r="B479" i="13"/>
  <c r="G479" i="13"/>
  <c r="B480" i="13"/>
  <c r="G480" i="13"/>
  <c r="B481" i="13"/>
  <c r="G481" i="13"/>
  <c r="B482" i="13"/>
  <c r="G482" i="13"/>
  <c r="B483" i="13"/>
  <c r="G483" i="13"/>
  <c r="B484" i="13"/>
  <c r="G484" i="13"/>
  <c r="B485" i="13"/>
  <c r="G485" i="13"/>
  <c r="B486" i="13"/>
  <c r="G486" i="13"/>
  <c r="B487" i="13"/>
  <c r="G487" i="13"/>
  <c r="B488" i="13"/>
  <c r="G488" i="13"/>
  <c r="B489" i="13"/>
  <c r="G489" i="13"/>
  <c r="B490" i="13"/>
  <c r="G490" i="13"/>
  <c r="B491" i="13"/>
  <c r="G491" i="13"/>
  <c r="B492" i="13"/>
  <c r="G492" i="13"/>
  <c r="B493" i="13"/>
  <c r="G493" i="13"/>
  <c r="B494" i="13"/>
  <c r="G494" i="13"/>
  <c r="B495" i="13"/>
  <c r="G495" i="13"/>
  <c r="B496" i="13"/>
  <c r="G496" i="13"/>
  <c r="B497" i="13"/>
  <c r="G497" i="13"/>
  <c r="B498" i="13"/>
  <c r="G498" i="13"/>
  <c r="B499" i="13"/>
  <c r="G499" i="13"/>
  <c r="B500" i="13"/>
  <c r="G500" i="13"/>
  <c r="B501" i="13"/>
  <c r="G501" i="13"/>
  <c r="B502" i="13"/>
  <c r="G502" i="13"/>
  <c r="B503" i="13"/>
  <c r="G503" i="13"/>
  <c r="B504" i="13"/>
  <c r="G504" i="13"/>
  <c r="B505" i="13"/>
  <c r="G505" i="13"/>
  <c r="B506" i="13"/>
  <c r="G506" i="13"/>
  <c r="B507" i="13"/>
  <c r="G507" i="13"/>
  <c r="B508" i="13"/>
  <c r="G508" i="13"/>
  <c r="B509" i="13"/>
  <c r="G509" i="13"/>
  <c r="B510" i="13"/>
  <c r="G510" i="13"/>
  <c r="B511" i="13"/>
  <c r="G511" i="13"/>
  <c r="B512" i="13"/>
  <c r="G512" i="13"/>
  <c r="B513" i="13"/>
  <c r="G513" i="13"/>
  <c r="B514" i="13"/>
  <c r="G514" i="13"/>
  <c r="B515" i="13"/>
  <c r="G515" i="13"/>
  <c r="B516" i="13"/>
  <c r="G516" i="13"/>
  <c r="B517" i="13"/>
  <c r="G517" i="13"/>
  <c r="B518" i="13"/>
  <c r="G518" i="13"/>
  <c r="B519" i="13"/>
  <c r="G519" i="13"/>
  <c r="B520" i="13"/>
  <c r="G520" i="13"/>
  <c r="B521" i="13"/>
  <c r="G521" i="13"/>
  <c r="B522" i="13"/>
  <c r="G522" i="13"/>
  <c r="B523" i="13"/>
  <c r="G523" i="13"/>
  <c r="B524" i="13"/>
  <c r="G524" i="13"/>
  <c r="B525" i="13"/>
  <c r="G525" i="13"/>
  <c r="B526" i="13"/>
  <c r="G526" i="13"/>
  <c r="B527" i="13"/>
  <c r="G527" i="13"/>
  <c r="B528" i="13"/>
  <c r="G528" i="13"/>
  <c r="B529" i="13"/>
  <c r="G529" i="13"/>
  <c r="B530" i="13"/>
  <c r="G530" i="13"/>
  <c r="B531" i="13"/>
  <c r="G531" i="13"/>
  <c r="B532" i="13"/>
  <c r="G532" i="13"/>
  <c r="B533" i="13"/>
  <c r="G533" i="13"/>
  <c r="B534" i="13"/>
  <c r="G534" i="13"/>
  <c r="B535" i="13"/>
  <c r="G535" i="13"/>
  <c r="B536" i="13"/>
  <c r="G536" i="13"/>
  <c r="B537" i="13"/>
  <c r="G537" i="13"/>
  <c r="B538" i="13"/>
  <c r="G538" i="13"/>
  <c r="B539" i="13"/>
  <c r="G539" i="13"/>
  <c r="B540" i="13"/>
  <c r="G540" i="13"/>
  <c r="B541" i="13"/>
  <c r="G541" i="13"/>
  <c r="B542" i="13"/>
  <c r="G542" i="13"/>
  <c r="B543" i="13"/>
  <c r="G543" i="13"/>
  <c r="B544" i="13"/>
  <c r="G544" i="13"/>
  <c r="B545" i="13"/>
  <c r="G545" i="13"/>
  <c r="B546" i="13"/>
  <c r="G546" i="13"/>
  <c r="B547" i="13"/>
  <c r="G547" i="13"/>
  <c r="B548" i="13"/>
  <c r="G548" i="13"/>
  <c r="B549" i="13"/>
  <c r="G549" i="13"/>
  <c r="B550" i="13"/>
  <c r="G550" i="13"/>
  <c r="B551" i="13"/>
  <c r="G551" i="13"/>
  <c r="B552" i="13"/>
  <c r="G552" i="13"/>
  <c r="B553" i="13"/>
  <c r="G553" i="13"/>
  <c r="B554" i="13"/>
  <c r="G554" i="13"/>
  <c r="B555" i="13"/>
  <c r="G555" i="13"/>
  <c r="B556" i="13"/>
  <c r="G556" i="13"/>
  <c r="B557" i="13"/>
  <c r="G557" i="13"/>
  <c r="B558" i="13"/>
  <c r="G558" i="13"/>
  <c r="B559" i="13"/>
  <c r="G559" i="13"/>
  <c r="B560" i="13"/>
  <c r="G560" i="13"/>
  <c r="B561" i="13"/>
  <c r="G561" i="13"/>
  <c r="B562" i="13"/>
  <c r="G562" i="13"/>
  <c r="B563" i="13"/>
  <c r="G563" i="13"/>
  <c r="B564" i="13"/>
  <c r="G564" i="13"/>
  <c r="B565" i="13"/>
  <c r="G565" i="13"/>
  <c r="B566" i="13"/>
  <c r="G566" i="13"/>
  <c r="B567" i="13"/>
  <c r="G567" i="13"/>
  <c r="B568" i="13"/>
  <c r="G568" i="13"/>
  <c r="B569" i="13"/>
  <c r="G569" i="13"/>
  <c r="B570" i="13"/>
  <c r="G570" i="13"/>
  <c r="B571" i="13"/>
  <c r="G571" i="13"/>
  <c r="B572" i="13"/>
  <c r="G572" i="13"/>
  <c r="B573" i="13"/>
  <c r="G573" i="13"/>
  <c r="B574" i="13"/>
  <c r="G574" i="13"/>
  <c r="B575" i="13"/>
  <c r="G575" i="13"/>
  <c r="B576" i="13"/>
  <c r="G576" i="13"/>
  <c r="B577" i="13"/>
  <c r="G577" i="13"/>
  <c r="B578" i="13"/>
  <c r="G578" i="13"/>
  <c r="B579" i="13"/>
  <c r="G579" i="13"/>
  <c r="B580" i="13"/>
  <c r="G580" i="13"/>
  <c r="B581" i="13"/>
  <c r="G581" i="13"/>
  <c r="B582" i="13"/>
  <c r="G582" i="13"/>
  <c r="B583" i="13"/>
  <c r="G583" i="13"/>
  <c r="B584" i="13"/>
  <c r="G584" i="13"/>
  <c r="B585" i="13"/>
  <c r="G585" i="13"/>
  <c r="B586" i="13"/>
  <c r="G586" i="13"/>
  <c r="B587" i="13"/>
  <c r="G587" i="13"/>
  <c r="B588" i="13"/>
  <c r="G588" i="13"/>
  <c r="B589" i="13"/>
  <c r="G589" i="13"/>
  <c r="B590" i="13"/>
  <c r="G590" i="13"/>
  <c r="B591" i="13"/>
  <c r="G591" i="13"/>
  <c r="B592" i="13"/>
  <c r="G592" i="13"/>
  <c r="B593" i="13"/>
  <c r="G593" i="13"/>
  <c r="B594" i="13"/>
  <c r="G594" i="13"/>
  <c r="B595" i="13"/>
  <c r="G595" i="13"/>
  <c r="B596" i="13"/>
  <c r="G596" i="13"/>
  <c r="B597" i="13"/>
  <c r="G597" i="13"/>
  <c r="B598" i="13"/>
  <c r="G598" i="13"/>
  <c r="B599" i="13"/>
  <c r="G599" i="13"/>
  <c r="B600" i="13"/>
  <c r="G600" i="13"/>
  <c r="B601" i="13"/>
  <c r="G601" i="13"/>
  <c r="B602" i="13"/>
  <c r="G602" i="13"/>
  <c r="B603" i="13"/>
  <c r="G603" i="13"/>
  <c r="B604" i="13"/>
  <c r="G604" i="13"/>
  <c r="B605" i="13"/>
  <c r="G605" i="13"/>
  <c r="B606" i="13"/>
  <c r="G606" i="13"/>
  <c r="B607" i="13"/>
  <c r="G607" i="13"/>
  <c r="B608" i="13"/>
  <c r="G608" i="13"/>
  <c r="B609" i="13"/>
  <c r="G609" i="13"/>
  <c r="B610" i="13"/>
  <c r="G610" i="13"/>
  <c r="B611" i="13"/>
  <c r="G611" i="13"/>
  <c r="B612" i="13"/>
  <c r="G612" i="13"/>
  <c r="B613" i="13"/>
  <c r="G613" i="13"/>
  <c r="B614" i="13"/>
  <c r="G614" i="13"/>
  <c r="B615" i="13"/>
  <c r="G615" i="13"/>
  <c r="B616" i="13"/>
  <c r="G616" i="13"/>
  <c r="B617" i="13"/>
  <c r="G617" i="13"/>
  <c r="B618" i="13"/>
  <c r="G618" i="13"/>
  <c r="B7" i="4"/>
  <c r="G7" i="4"/>
  <c r="B8" i="4"/>
  <c r="G8" i="4"/>
  <c r="B9" i="4"/>
  <c r="G9" i="4"/>
  <c r="B10" i="4"/>
  <c r="G10" i="4"/>
  <c r="B11" i="4"/>
  <c r="G11" i="4"/>
  <c r="B12" i="4"/>
  <c r="G12" i="4"/>
  <c r="B13" i="4"/>
  <c r="G13" i="4"/>
  <c r="B14" i="4"/>
  <c r="G14" i="4"/>
  <c r="B15" i="4"/>
  <c r="G15" i="4"/>
  <c r="B16" i="4"/>
  <c r="G16" i="4"/>
  <c r="B17" i="4"/>
  <c r="G17" i="4"/>
  <c r="B18" i="4"/>
  <c r="G18" i="4"/>
  <c r="B19" i="4"/>
  <c r="G19" i="4"/>
  <c r="B20" i="4"/>
  <c r="G20" i="4"/>
  <c r="B21" i="4"/>
  <c r="G21" i="4"/>
  <c r="B22" i="4"/>
  <c r="G22" i="4"/>
  <c r="B23" i="4"/>
  <c r="G23" i="4"/>
  <c r="B24" i="4"/>
  <c r="G24" i="4"/>
  <c r="B25" i="4"/>
  <c r="G25" i="4"/>
  <c r="B26" i="4"/>
  <c r="G26" i="4"/>
  <c r="B27" i="4"/>
  <c r="G27" i="4"/>
  <c r="B28" i="4"/>
  <c r="G28" i="4"/>
  <c r="B29" i="4"/>
  <c r="G29" i="4"/>
  <c r="B30" i="4"/>
  <c r="G30" i="4"/>
  <c r="B31" i="4"/>
  <c r="G31" i="4"/>
  <c r="B32" i="4"/>
  <c r="G32" i="4"/>
  <c r="B33" i="4"/>
  <c r="G33" i="4"/>
  <c r="B34" i="4"/>
  <c r="G34" i="4"/>
  <c r="B35" i="4"/>
  <c r="G35" i="4"/>
  <c r="B36" i="4"/>
  <c r="G36" i="4"/>
  <c r="B37" i="4"/>
  <c r="G37" i="4"/>
  <c r="B38" i="4"/>
  <c r="G38" i="4"/>
  <c r="B39" i="4"/>
  <c r="G39" i="4"/>
  <c r="B40" i="4"/>
  <c r="G40" i="4"/>
  <c r="B41" i="4"/>
  <c r="G41" i="4"/>
  <c r="B42" i="4"/>
  <c r="G42" i="4"/>
  <c r="B43" i="4"/>
  <c r="G43" i="4"/>
  <c r="B44" i="4"/>
  <c r="G44" i="4"/>
  <c r="B45" i="4"/>
  <c r="G45" i="4"/>
  <c r="B46" i="4"/>
  <c r="G46" i="4"/>
  <c r="B47" i="4"/>
  <c r="G47" i="4"/>
  <c r="B48" i="4"/>
  <c r="G48" i="4"/>
  <c r="B49" i="4"/>
  <c r="G49" i="4"/>
  <c r="B50" i="4"/>
  <c r="G50" i="4"/>
  <c r="B51" i="4"/>
  <c r="G51" i="4"/>
  <c r="B52" i="4"/>
  <c r="G52" i="4"/>
  <c r="B53" i="4"/>
  <c r="G53" i="4"/>
  <c r="B54" i="4"/>
  <c r="G54" i="4"/>
  <c r="B55" i="4"/>
  <c r="G55" i="4"/>
  <c r="B56" i="4"/>
  <c r="G56" i="4"/>
  <c r="B57" i="4"/>
  <c r="G57" i="4"/>
  <c r="B58" i="4"/>
  <c r="G58" i="4"/>
  <c r="B59" i="4"/>
  <c r="G59" i="4"/>
  <c r="B60" i="4"/>
  <c r="G60" i="4"/>
  <c r="B61" i="4"/>
  <c r="G61" i="4"/>
  <c r="B62" i="4"/>
  <c r="G62" i="4"/>
  <c r="B63" i="4"/>
  <c r="G63" i="4"/>
  <c r="B64" i="4"/>
  <c r="G64" i="4"/>
  <c r="B65" i="4"/>
  <c r="G65" i="4"/>
  <c r="B66" i="4"/>
  <c r="G66" i="4"/>
  <c r="B67" i="4"/>
  <c r="G67" i="4"/>
  <c r="B68" i="4"/>
  <c r="G68" i="4"/>
  <c r="B69" i="4"/>
  <c r="G69" i="4"/>
  <c r="B70" i="4"/>
  <c r="G70" i="4"/>
  <c r="B71" i="4"/>
  <c r="G71" i="4"/>
  <c r="B72" i="4"/>
  <c r="G72" i="4"/>
  <c r="B73" i="4"/>
  <c r="G73" i="4"/>
  <c r="B74" i="4"/>
  <c r="G74" i="4"/>
  <c r="B75" i="4"/>
  <c r="G75" i="4"/>
  <c r="B76" i="4"/>
  <c r="G76" i="4"/>
  <c r="B77" i="4"/>
  <c r="G77" i="4"/>
  <c r="B78" i="4"/>
  <c r="G78" i="4"/>
  <c r="B79" i="4"/>
  <c r="G79" i="4"/>
  <c r="B80" i="4"/>
  <c r="G80" i="4"/>
  <c r="B81" i="4"/>
  <c r="G81" i="4"/>
  <c r="B82" i="4"/>
  <c r="G82" i="4"/>
  <c r="B83" i="4"/>
  <c r="G83" i="4"/>
  <c r="B84" i="4"/>
  <c r="G84" i="4"/>
  <c r="B85" i="4"/>
  <c r="G85" i="4"/>
  <c r="B86" i="4"/>
  <c r="G86" i="4"/>
  <c r="B87" i="4"/>
  <c r="G87" i="4"/>
  <c r="B88" i="4"/>
  <c r="G88" i="4"/>
  <c r="B89" i="4"/>
  <c r="G89" i="4"/>
  <c r="B90" i="4"/>
  <c r="G90" i="4"/>
  <c r="B91" i="4"/>
  <c r="G91" i="4"/>
  <c r="B92" i="4"/>
  <c r="G92" i="4"/>
  <c r="B93" i="4"/>
  <c r="G93" i="4"/>
  <c r="B94" i="4"/>
  <c r="G94" i="4"/>
  <c r="B95" i="4"/>
  <c r="G95" i="4"/>
  <c r="B96" i="4"/>
  <c r="G96" i="4"/>
  <c r="B97" i="4"/>
  <c r="G97" i="4"/>
  <c r="B98" i="4"/>
  <c r="G98" i="4"/>
  <c r="B99" i="4"/>
  <c r="G99" i="4"/>
  <c r="B100" i="4"/>
  <c r="G100" i="4"/>
  <c r="B101" i="4"/>
  <c r="G101" i="4"/>
  <c r="B102" i="4"/>
  <c r="G102" i="4"/>
  <c r="B103" i="4"/>
  <c r="G103" i="4"/>
  <c r="B104" i="4"/>
  <c r="G104" i="4"/>
  <c r="B105" i="4"/>
  <c r="G105" i="4"/>
  <c r="B106" i="4"/>
  <c r="G106" i="4"/>
  <c r="B107" i="4"/>
  <c r="G107" i="4"/>
  <c r="B108" i="4"/>
  <c r="G108" i="4"/>
  <c r="B109" i="4"/>
  <c r="G109" i="4"/>
  <c r="B110" i="4"/>
  <c r="G110" i="4"/>
  <c r="B111" i="4"/>
  <c r="G111" i="4"/>
  <c r="B112" i="4"/>
  <c r="G112" i="4"/>
  <c r="B113" i="4"/>
  <c r="G113" i="4"/>
  <c r="B114" i="4"/>
  <c r="G114" i="4"/>
  <c r="B115" i="4"/>
  <c r="G115" i="4"/>
  <c r="B116" i="4"/>
  <c r="G116" i="4"/>
  <c r="B117" i="4"/>
  <c r="G117" i="4"/>
  <c r="B118" i="4"/>
  <c r="G118" i="4"/>
  <c r="B119" i="4"/>
  <c r="G119" i="4"/>
  <c r="B120" i="4"/>
  <c r="G120" i="4"/>
  <c r="B121" i="4"/>
  <c r="G121" i="4"/>
  <c r="B122" i="4"/>
  <c r="G122" i="4"/>
  <c r="B123" i="4"/>
  <c r="G123" i="4"/>
  <c r="B124" i="4"/>
  <c r="G124" i="4"/>
  <c r="B125" i="4"/>
  <c r="G125" i="4"/>
  <c r="B126" i="4"/>
  <c r="G126" i="4"/>
  <c r="B127" i="4"/>
  <c r="G127" i="4"/>
  <c r="B128" i="4"/>
  <c r="G128" i="4"/>
  <c r="B129" i="4"/>
  <c r="G129" i="4"/>
  <c r="B130" i="4"/>
  <c r="G130" i="4"/>
  <c r="B131" i="4"/>
  <c r="G131" i="4"/>
  <c r="B132" i="4"/>
  <c r="G132" i="4"/>
  <c r="B133" i="4"/>
  <c r="G133" i="4"/>
  <c r="B134" i="4"/>
  <c r="G134" i="4"/>
  <c r="B135" i="4"/>
  <c r="G135" i="4"/>
  <c r="B136" i="4"/>
  <c r="G136" i="4"/>
  <c r="B137" i="4"/>
  <c r="G137" i="4"/>
  <c r="B138" i="4"/>
  <c r="G138" i="4"/>
  <c r="B139" i="4"/>
  <c r="G139" i="4"/>
  <c r="B140" i="4"/>
  <c r="G140" i="4"/>
  <c r="B141" i="4"/>
  <c r="G141" i="4"/>
  <c r="B142" i="4"/>
  <c r="G142" i="4"/>
  <c r="B143" i="4"/>
  <c r="G143" i="4"/>
  <c r="B144" i="4"/>
  <c r="G144" i="4"/>
  <c r="B145" i="4"/>
  <c r="G145" i="4"/>
  <c r="B146" i="4"/>
  <c r="G146" i="4"/>
  <c r="B147" i="4"/>
  <c r="G147" i="4"/>
  <c r="B148" i="4"/>
  <c r="G148" i="4"/>
  <c r="B149" i="4"/>
  <c r="G149" i="4"/>
  <c r="B150" i="4"/>
  <c r="G150" i="4"/>
  <c r="B151" i="4"/>
  <c r="G151" i="4"/>
  <c r="B152" i="4"/>
  <c r="G152" i="4"/>
  <c r="B153" i="4"/>
  <c r="G153" i="4"/>
  <c r="B154" i="4"/>
  <c r="G154" i="4"/>
  <c r="B155" i="4"/>
  <c r="G155" i="4"/>
  <c r="B156" i="4"/>
  <c r="G156" i="4"/>
  <c r="B157" i="4"/>
  <c r="G157" i="4"/>
  <c r="B158" i="4"/>
  <c r="G158" i="4"/>
  <c r="B159" i="4"/>
  <c r="G159" i="4"/>
  <c r="B160" i="4"/>
  <c r="G160" i="4"/>
  <c r="B161" i="4"/>
  <c r="G161" i="4"/>
  <c r="B162" i="4"/>
  <c r="G162" i="4"/>
  <c r="B163" i="4"/>
  <c r="G163" i="4"/>
  <c r="B164" i="4"/>
  <c r="G164" i="4"/>
  <c r="B165" i="4"/>
  <c r="G165" i="4"/>
  <c r="B166" i="4"/>
  <c r="G166" i="4"/>
  <c r="B167" i="4"/>
  <c r="G167" i="4"/>
  <c r="B168" i="4"/>
  <c r="G168" i="4"/>
  <c r="B169" i="4"/>
  <c r="G169" i="4"/>
  <c r="B170" i="4"/>
  <c r="G170" i="4"/>
  <c r="B171" i="4"/>
  <c r="G171" i="4"/>
  <c r="B172" i="4"/>
  <c r="G172" i="4"/>
  <c r="B173" i="4"/>
  <c r="G173" i="4"/>
  <c r="B174" i="4"/>
  <c r="G174" i="4"/>
  <c r="B175" i="4"/>
  <c r="G175" i="4"/>
  <c r="B176" i="4"/>
  <c r="G176" i="4"/>
  <c r="B177" i="4"/>
  <c r="G177" i="4"/>
  <c r="B178" i="4"/>
  <c r="G178" i="4"/>
  <c r="B179" i="4"/>
  <c r="G179" i="4"/>
  <c r="B180" i="4"/>
  <c r="G180" i="4"/>
  <c r="B181" i="4"/>
  <c r="G181" i="4"/>
  <c r="B182" i="4"/>
  <c r="G182" i="4"/>
  <c r="B183" i="4"/>
  <c r="G183" i="4"/>
  <c r="B184" i="4"/>
  <c r="G184" i="4"/>
  <c r="B185" i="4"/>
  <c r="G185" i="4"/>
  <c r="B186" i="4"/>
  <c r="G186" i="4"/>
  <c r="B187" i="4"/>
  <c r="G187" i="4"/>
  <c r="B188" i="4"/>
  <c r="G188" i="4"/>
  <c r="B189" i="4"/>
  <c r="G189" i="4"/>
  <c r="B190" i="4"/>
  <c r="G190" i="4"/>
  <c r="B191" i="4"/>
  <c r="G191" i="4"/>
  <c r="B192" i="4"/>
  <c r="G192" i="4"/>
  <c r="B193" i="4"/>
  <c r="G193" i="4"/>
  <c r="B194" i="4"/>
  <c r="G194" i="4"/>
  <c r="B195" i="4"/>
  <c r="G195" i="4"/>
  <c r="B196" i="4"/>
  <c r="G196" i="4"/>
  <c r="B197" i="4"/>
  <c r="G197" i="4"/>
  <c r="B198" i="4"/>
  <c r="G198" i="4"/>
  <c r="B199" i="4"/>
  <c r="G199" i="4"/>
  <c r="B200" i="4"/>
  <c r="G200" i="4"/>
  <c r="B201" i="4"/>
  <c r="G201" i="4"/>
  <c r="B202" i="4"/>
  <c r="G202" i="4"/>
  <c r="B203" i="4"/>
  <c r="G203" i="4"/>
  <c r="B204" i="4"/>
  <c r="G204" i="4"/>
  <c r="B205" i="4"/>
  <c r="G205" i="4"/>
  <c r="B206" i="4"/>
  <c r="G206" i="4"/>
  <c r="B207" i="4"/>
  <c r="G207" i="4"/>
  <c r="B208" i="4"/>
  <c r="G208" i="4"/>
  <c r="B209" i="4"/>
  <c r="G209" i="4"/>
  <c r="B210" i="4"/>
  <c r="G210" i="4"/>
  <c r="B211" i="4"/>
  <c r="G211" i="4"/>
  <c r="B212" i="4"/>
  <c r="G212" i="4"/>
  <c r="B213" i="4"/>
  <c r="G213" i="4"/>
  <c r="B214" i="4"/>
  <c r="G214" i="4"/>
  <c r="B215" i="4"/>
  <c r="G215" i="4"/>
  <c r="B216" i="4"/>
  <c r="G216" i="4"/>
  <c r="B217" i="4"/>
  <c r="G217" i="4"/>
  <c r="B218" i="4"/>
  <c r="G218" i="4"/>
  <c r="B219" i="4"/>
  <c r="G219" i="4"/>
  <c r="B220" i="4"/>
  <c r="G220" i="4"/>
  <c r="B221" i="4"/>
  <c r="G221" i="4"/>
  <c r="B222" i="4"/>
  <c r="G222" i="4"/>
  <c r="B223" i="4"/>
  <c r="G223" i="4"/>
  <c r="B224" i="4"/>
  <c r="G224" i="4"/>
  <c r="B225" i="4"/>
  <c r="G225" i="4"/>
  <c r="B226" i="4"/>
  <c r="G226" i="4"/>
  <c r="B227" i="4"/>
  <c r="G227" i="4"/>
  <c r="B228" i="4"/>
  <c r="G228" i="4"/>
  <c r="B229" i="4"/>
  <c r="G229" i="4"/>
  <c r="B230" i="4"/>
  <c r="G230" i="4"/>
  <c r="B231" i="4"/>
  <c r="G231" i="4"/>
  <c r="B232" i="4"/>
  <c r="G232" i="4"/>
  <c r="B233" i="4"/>
  <c r="G233" i="4"/>
  <c r="B234" i="4"/>
  <c r="G234" i="4"/>
  <c r="B235" i="4"/>
  <c r="G235" i="4"/>
  <c r="B236" i="4"/>
  <c r="G236" i="4"/>
  <c r="B237" i="4"/>
  <c r="G237" i="4"/>
  <c r="B238" i="4"/>
  <c r="G238" i="4"/>
  <c r="B239" i="4"/>
  <c r="G239" i="4"/>
  <c r="B240" i="4"/>
  <c r="G240" i="4"/>
  <c r="B241" i="4"/>
  <c r="G241" i="4"/>
  <c r="B242" i="4"/>
  <c r="G242" i="4"/>
  <c r="B243" i="4"/>
  <c r="G243" i="4"/>
  <c r="B244" i="4"/>
  <c r="G244" i="4"/>
  <c r="B245" i="4"/>
  <c r="G245" i="4"/>
  <c r="B246" i="4"/>
  <c r="G246" i="4"/>
  <c r="B247" i="4"/>
  <c r="G247" i="4"/>
  <c r="B248" i="4"/>
  <c r="G248" i="4"/>
  <c r="B249" i="4"/>
  <c r="G249" i="4"/>
  <c r="B250" i="4"/>
  <c r="G250" i="4"/>
  <c r="B251" i="4"/>
  <c r="G251" i="4"/>
  <c r="B252" i="4"/>
  <c r="G252" i="4"/>
  <c r="B253" i="4"/>
  <c r="G253" i="4"/>
  <c r="B254" i="4"/>
  <c r="G254" i="4"/>
  <c r="B255" i="4"/>
  <c r="G255" i="4"/>
  <c r="B256" i="4"/>
  <c r="G256" i="4"/>
  <c r="B257" i="4"/>
  <c r="G257" i="4"/>
  <c r="B258" i="4"/>
  <c r="G258" i="4"/>
  <c r="B259" i="4"/>
  <c r="G259" i="4"/>
  <c r="B260" i="4"/>
  <c r="G260" i="4"/>
  <c r="B261" i="4"/>
  <c r="G261" i="4"/>
  <c r="B262" i="4"/>
  <c r="G262" i="4"/>
  <c r="B263" i="4"/>
  <c r="G263" i="4"/>
  <c r="B264" i="4"/>
  <c r="G264" i="4"/>
  <c r="B265" i="4"/>
  <c r="G265" i="4"/>
  <c r="B266" i="4"/>
  <c r="G266" i="4"/>
  <c r="B267" i="4"/>
  <c r="G267" i="4"/>
  <c r="B268" i="4"/>
  <c r="G268" i="4"/>
  <c r="B269" i="4"/>
  <c r="G269" i="4"/>
  <c r="B270" i="4"/>
  <c r="G270" i="4"/>
  <c r="B271" i="4"/>
  <c r="G271" i="4"/>
  <c r="B272" i="4"/>
  <c r="G272" i="4"/>
  <c r="B273" i="4"/>
  <c r="G273" i="4"/>
  <c r="B274" i="4"/>
  <c r="G274" i="4"/>
  <c r="B275" i="4"/>
  <c r="G275" i="4"/>
  <c r="B276" i="4"/>
  <c r="G276" i="4"/>
  <c r="B277" i="4"/>
  <c r="G277" i="4"/>
  <c r="B278" i="4"/>
  <c r="G278" i="4"/>
  <c r="B279" i="4"/>
  <c r="G279" i="4"/>
  <c r="B280" i="4"/>
  <c r="G280" i="4"/>
  <c r="B281" i="4"/>
  <c r="G281" i="4"/>
  <c r="B282" i="4"/>
  <c r="G282" i="4"/>
  <c r="B283" i="4"/>
  <c r="G283" i="4"/>
  <c r="B284" i="4"/>
  <c r="G284" i="4"/>
  <c r="B285" i="4"/>
  <c r="G285" i="4"/>
  <c r="B286" i="4"/>
  <c r="G286" i="4"/>
  <c r="B287" i="4"/>
  <c r="G287" i="4"/>
  <c r="B288" i="4"/>
  <c r="G288" i="4"/>
  <c r="B289" i="4"/>
  <c r="G289" i="4"/>
  <c r="B290" i="4"/>
  <c r="G290" i="4"/>
  <c r="B291" i="4"/>
  <c r="G291" i="4"/>
  <c r="B292" i="4"/>
  <c r="G292" i="4"/>
  <c r="B293" i="4"/>
  <c r="G293" i="4"/>
  <c r="B294" i="4"/>
  <c r="G294" i="4"/>
  <c r="B295" i="4"/>
  <c r="G295" i="4"/>
  <c r="B296" i="4"/>
  <c r="G296" i="4"/>
  <c r="B297" i="4"/>
  <c r="G297" i="4"/>
  <c r="B298" i="4"/>
  <c r="G298" i="4"/>
  <c r="B299" i="4"/>
  <c r="G299" i="4"/>
  <c r="B300" i="4"/>
  <c r="G300" i="4"/>
  <c r="B301" i="4"/>
  <c r="G301" i="4"/>
  <c r="B302" i="4"/>
  <c r="G302" i="4"/>
  <c r="B303" i="4"/>
  <c r="G303" i="4"/>
  <c r="B304" i="4"/>
  <c r="G304" i="4"/>
  <c r="B305" i="4"/>
  <c r="G305" i="4"/>
  <c r="B306" i="4"/>
  <c r="G306" i="4"/>
  <c r="B307" i="4"/>
  <c r="G307" i="4"/>
  <c r="B308" i="4"/>
  <c r="G308" i="4"/>
  <c r="B309" i="4"/>
  <c r="G309" i="4"/>
  <c r="B310" i="4"/>
  <c r="G310" i="4"/>
  <c r="B311" i="4"/>
  <c r="G311" i="4"/>
  <c r="B312" i="4"/>
  <c r="G312" i="4"/>
  <c r="B313" i="4"/>
  <c r="G313" i="4"/>
  <c r="B314" i="4"/>
  <c r="G314" i="4"/>
  <c r="B315" i="4"/>
  <c r="G315" i="4"/>
  <c r="B316" i="4"/>
  <c r="G316" i="4"/>
  <c r="B317" i="4"/>
  <c r="G317" i="4"/>
  <c r="B318" i="4"/>
  <c r="G318" i="4"/>
  <c r="B319" i="4"/>
  <c r="G319" i="4"/>
  <c r="B320" i="4"/>
  <c r="G320" i="4"/>
  <c r="B321" i="4"/>
  <c r="G321" i="4"/>
  <c r="B322" i="4"/>
  <c r="G322" i="4"/>
  <c r="B323" i="4"/>
  <c r="G323" i="4"/>
  <c r="B324" i="4"/>
  <c r="G324" i="4"/>
  <c r="B325" i="4"/>
  <c r="G325" i="4"/>
  <c r="B326" i="4"/>
  <c r="G326" i="4"/>
  <c r="B327" i="4"/>
  <c r="G327" i="4"/>
  <c r="B328" i="4"/>
  <c r="G328" i="4"/>
  <c r="B329" i="4"/>
  <c r="G329" i="4"/>
  <c r="B330" i="4"/>
  <c r="G330" i="4"/>
  <c r="B331" i="4"/>
  <c r="G331" i="4"/>
  <c r="B332" i="4"/>
  <c r="G332" i="4"/>
  <c r="B333" i="4"/>
  <c r="G333" i="4"/>
  <c r="B334" i="4"/>
  <c r="G334" i="4"/>
  <c r="B335" i="4"/>
  <c r="G335" i="4"/>
  <c r="B336" i="4"/>
  <c r="G336" i="4"/>
  <c r="B337" i="4"/>
  <c r="G337" i="4"/>
  <c r="B338" i="4"/>
  <c r="G338" i="4"/>
  <c r="B339" i="4"/>
  <c r="G339" i="4"/>
  <c r="B340" i="4"/>
  <c r="G340" i="4"/>
  <c r="B341" i="4"/>
  <c r="G341" i="4"/>
  <c r="B342" i="4"/>
  <c r="G342" i="4"/>
  <c r="B343" i="4"/>
  <c r="G343" i="4"/>
  <c r="B344" i="4"/>
  <c r="G344" i="4"/>
  <c r="B345" i="4"/>
  <c r="G345" i="4"/>
  <c r="B346" i="4"/>
  <c r="G346" i="4"/>
  <c r="B347" i="4"/>
  <c r="G347" i="4"/>
  <c r="B348" i="4"/>
  <c r="G348" i="4"/>
  <c r="B349" i="4"/>
  <c r="G349" i="4"/>
  <c r="B350" i="4"/>
  <c r="G350" i="4"/>
  <c r="B351" i="4"/>
  <c r="G351" i="4"/>
  <c r="B352" i="4"/>
  <c r="G352" i="4"/>
  <c r="B353" i="4"/>
  <c r="G353" i="4"/>
  <c r="B354" i="4"/>
  <c r="G354" i="4"/>
  <c r="B355" i="4"/>
  <c r="G355" i="4"/>
  <c r="B356" i="4"/>
  <c r="G356" i="4"/>
  <c r="B357" i="4"/>
  <c r="G357" i="4"/>
  <c r="B358" i="4"/>
  <c r="G358" i="4"/>
  <c r="B359" i="4"/>
  <c r="G359" i="4"/>
  <c r="B360" i="4"/>
  <c r="G360" i="4"/>
  <c r="B361" i="4"/>
  <c r="G361" i="4"/>
  <c r="B362" i="4"/>
  <c r="G362" i="4"/>
  <c r="B363" i="4"/>
  <c r="G363" i="4"/>
  <c r="B364" i="4"/>
  <c r="G364" i="4"/>
  <c r="B365" i="4"/>
  <c r="G365" i="4"/>
  <c r="B366" i="4"/>
  <c r="G366" i="4"/>
  <c r="B367" i="4"/>
  <c r="G367" i="4"/>
  <c r="B368" i="4"/>
  <c r="G368" i="4"/>
  <c r="B369" i="4"/>
  <c r="G369" i="4"/>
  <c r="B370" i="4"/>
  <c r="G370" i="4"/>
  <c r="B371" i="4"/>
  <c r="G371" i="4"/>
  <c r="B372" i="4"/>
  <c r="G372" i="4"/>
  <c r="B373" i="4"/>
  <c r="G373" i="4"/>
  <c r="B374" i="4"/>
  <c r="G374" i="4"/>
  <c r="B375" i="4"/>
  <c r="G375" i="4"/>
  <c r="B376" i="4"/>
  <c r="G376" i="4"/>
  <c r="B377" i="4"/>
  <c r="G377" i="4"/>
  <c r="B378" i="4"/>
  <c r="G378" i="4"/>
  <c r="B379" i="4"/>
  <c r="G379" i="4"/>
  <c r="B380" i="4"/>
  <c r="G380" i="4"/>
  <c r="B381" i="4"/>
  <c r="G381" i="4"/>
  <c r="B382" i="4"/>
  <c r="G382" i="4"/>
  <c r="B383" i="4"/>
  <c r="G383" i="4"/>
  <c r="B384" i="4"/>
  <c r="G384" i="4"/>
  <c r="B385" i="4"/>
  <c r="G385" i="4"/>
  <c r="B386" i="4"/>
  <c r="G386" i="4"/>
  <c r="B387" i="4"/>
  <c r="G387" i="4"/>
  <c r="B388" i="4"/>
  <c r="G388" i="4"/>
  <c r="B389" i="4"/>
  <c r="G389" i="4"/>
  <c r="B390" i="4"/>
  <c r="G390" i="4"/>
  <c r="B391" i="4"/>
  <c r="G391" i="4"/>
  <c r="B392" i="4"/>
  <c r="G392" i="4"/>
  <c r="B393" i="4"/>
  <c r="G393" i="4"/>
  <c r="B394" i="4"/>
  <c r="G394" i="4"/>
  <c r="B395" i="4"/>
  <c r="G395" i="4"/>
  <c r="B396" i="4"/>
  <c r="G396" i="4"/>
  <c r="B397" i="4"/>
  <c r="G397" i="4"/>
  <c r="B398" i="4"/>
  <c r="G398" i="4"/>
  <c r="B399" i="4"/>
  <c r="G399" i="4"/>
  <c r="B400" i="4"/>
  <c r="G400" i="4"/>
  <c r="B401" i="4"/>
  <c r="G401" i="4"/>
  <c r="B402" i="4"/>
  <c r="G402" i="4"/>
  <c r="B403" i="4"/>
  <c r="G403" i="4"/>
  <c r="B404" i="4"/>
  <c r="G404" i="4"/>
  <c r="B405" i="4"/>
  <c r="G405" i="4"/>
  <c r="B406" i="4"/>
  <c r="G406" i="4"/>
  <c r="B407" i="4"/>
  <c r="G407" i="4"/>
  <c r="B408" i="4"/>
  <c r="G408" i="4"/>
  <c r="B409" i="4"/>
  <c r="G409" i="4"/>
  <c r="B410" i="4"/>
  <c r="G410" i="4"/>
  <c r="B411" i="4"/>
  <c r="G411" i="4"/>
  <c r="B412" i="4"/>
  <c r="G412" i="4"/>
  <c r="B413" i="4"/>
  <c r="G413" i="4"/>
  <c r="B414" i="4"/>
  <c r="G414" i="4"/>
  <c r="B415" i="4"/>
  <c r="G415" i="4"/>
  <c r="B416" i="4"/>
  <c r="G416" i="4"/>
  <c r="B417" i="4"/>
  <c r="G417" i="4"/>
  <c r="B418" i="4"/>
  <c r="G418" i="4"/>
  <c r="B419" i="4"/>
  <c r="G419" i="4"/>
  <c r="B420" i="4"/>
  <c r="G420" i="4"/>
  <c r="B421" i="4"/>
  <c r="G421" i="4"/>
  <c r="B422" i="4"/>
  <c r="G422" i="4"/>
  <c r="B423" i="4"/>
  <c r="G423" i="4"/>
  <c r="B424" i="4"/>
  <c r="G424" i="4"/>
  <c r="B425" i="4"/>
  <c r="G425" i="4"/>
  <c r="B426" i="4"/>
  <c r="G426" i="4"/>
  <c r="B427" i="4"/>
  <c r="G427" i="4"/>
  <c r="B428" i="4"/>
  <c r="G428" i="4"/>
  <c r="B429" i="4"/>
  <c r="G429" i="4"/>
  <c r="B430" i="4"/>
  <c r="G430" i="4"/>
  <c r="B431" i="4"/>
  <c r="G431" i="4"/>
  <c r="B432" i="4"/>
  <c r="G432" i="4"/>
  <c r="B433" i="4"/>
  <c r="G433" i="4"/>
  <c r="B434" i="4"/>
  <c r="G434" i="4"/>
  <c r="B435" i="4"/>
  <c r="G435" i="4"/>
  <c r="B436" i="4"/>
  <c r="G436" i="4"/>
  <c r="B437" i="4"/>
  <c r="G437" i="4"/>
  <c r="B438" i="4"/>
  <c r="G438" i="4"/>
  <c r="B439" i="4"/>
  <c r="G439" i="4"/>
  <c r="B440" i="4"/>
  <c r="G440" i="4"/>
  <c r="B441" i="4"/>
  <c r="G441" i="4"/>
  <c r="B442" i="4"/>
  <c r="G442" i="4"/>
  <c r="B443" i="4"/>
  <c r="G443" i="4"/>
  <c r="B444" i="4"/>
  <c r="G444" i="4"/>
  <c r="B445" i="4"/>
  <c r="G445" i="4"/>
  <c r="B446" i="4"/>
  <c r="G446" i="4"/>
  <c r="B447" i="4"/>
  <c r="G447" i="4"/>
  <c r="B448" i="4"/>
  <c r="G448" i="4"/>
  <c r="B449" i="4"/>
  <c r="G449" i="4"/>
  <c r="B450" i="4"/>
  <c r="G450" i="4"/>
  <c r="B451" i="4"/>
  <c r="G451" i="4"/>
  <c r="B452" i="4"/>
  <c r="G452" i="4"/>
  <c r="B453" i="4"/>
  <c r="G453" i="4"/>
  <c r="B454" i="4"/>
  <c r="G454" i="4"/>
  <c r="B455" i="4"/>
  <c r="G455" i="4"/>
  <c r="B456" i="4"/>
  <c r="G456" i="4"/>
  <c r="B457" i="4"/>
  <c r="G457" i="4"/>
  <c r="B458" i="4"/>
  <c r="G458" i="4"/>
  <c r="B459" i="4"/>
  <c r="G459" i="4"/>
  <c r="B460" i="4"/>
  <c r="G460" i="4"/>
  <c r="B461" i="4"/>
  <c r="G461" i="4"/>
  <c r="B462" i="4"/>
  <c r="G462" i="4"/>
  <c r="B463" i="4"/>
  <c r="G463" i="4"/>
  <c r="B464" i="4"/>
  <c r="G464" i="4"/>
  <c r="B465" i="4"/>
  <c r="G465" i="4"/>
  <c r="B466" i="4"/>
  <c r="G466" i="4"/>
  <c r="B467" i="4"/>
  <c r="G467" i="4"/>
  <c r="B468" i="4"/>
  <c r="G468" i="4"/>
  <c r="B469" i="4"/>
  <c r="G469" i="4"/>
  <c r="B470" i="4"/>
  <c r="G470" i="4"/>
  <c r="B471" i="4"/>
  <c r="G471" i="4"/>
  <c r="B472" i="4"/>
  <c r="G472" i="4"/>
  <c r="B473" i="4"/>
  <c r="G473" i="4"/>
  <c r="B474" i="4"/>
  <c r="G474" i="4"/>
  <c r="B475" i="4"/>
  <c r="G475" i="4"/>
  <c r="B476" i="4"/>
  <c r="G476" i="4"/>
  <c r="B477" i="4"/>
  <c r="G477" i="4"/>
  <c r="B478" i="4"/>
  <c r="G478" i="4"/>
  <c r="B479" i="4"/>
  <c r="G479" i="4"/>
  <c r="B480" i="4"/>
  <c r="G480" i="4"/>
  <c r="B481" i="4"/>
  <c r="G481" i="4"/>
  <c r="B482" i="4"/>
  <c r="G482" i="4"/>
  <c r="B483" i="4"/>
  <c r="G483" i="4"/>
  <c r="B484" i="4"/>
  <c r="G484" i="4"/>
  <c r="B485" i="4"/>
  <c r="G485" i="4"/>
  <c r="B486" i="4"/>
  <c r="G486" i="4"/>
  <c r="B487" i="4"/>
  <c r="G487" i="4"/>
  <c r="B488" i="4"/>
  <c r="G488" i="4"/>
  <c r="B489" i="4"/>
  <c r="G489" i="4"/>
  <c r="B490" i="4"/>
  <c r="G490" i="4"/>
  <c r="B491" i="4"/>
  <c r="G491" i="4"/>
  <c r="B492" i="4"/>
  <c r="G492" i="4"/>
  <c r="B493" i="4"/>
  <c r="G493" i="4"/>
  <c r="B494" i="4"/>
  <c r="G494" i="4"/>
  <c r="B495" i="4"/>
  <c r="G495" i="4"/>
  <c r="B496" i="4"/>
  <c r="G496" i="4"/>
  <c r="B497" i="4"/>
  <c r="G497" i="4"/>
  <c r="B498" i="4"/>
  <c r="G498" i="4"/>
  <c r="B499" i="4"/>
  <c r="G499" i="4"/>
  <c r="B500" i="4"/>
  <c r="G500" i="4"/>
  <c r="B501" i="4"/>
  <c r="G501" i="4"/>
  <c r="B502" i="4"/>
  <c r="G502" i="4"/>
  <c r="B503" i="4"/>
  <c r="G503" i="4"/>
  <c r="B504" i="4"/>
  <c r="G504" i="4"/>
  <c r="B505" i="4"/>
  <c r="G505" i="4"/>
  <c r="B506" i="4"/>
  <c r="G506" i="4"/>
  <c r="B507" i="4"/>
  <c r="G507" i="4"/>
  <c r="B508" i="4"/>
  <c r="G508" i="4"/>
  <c r="B509" i="4"/>
  <c r="G509" i="4"/>
  <c r="B510" i="4"/>
  <c r="G510" i="4"/>
  <c r="B511" i="4"/>
  <c r="G511" i="4"/>
  <c r="B512" i="4"/>
  <c r="G512" i="4"/>
  <c r="B513" i="4"/>
  <c r="G513" i="4"/>
  <c r="B514" i="4"/>
  <c r="G514" i="4"/>
  <c r="B515" i="4"/>
  <c r="G515" i="4"/>
  <c r="B516" i="4"/>
  <c r="G516" i="4"/>
  <c r="B517" i="4"/>
  <c r="G517" i="4"/>
  <c r="B518" i="4"/>
  <c r="G518" i="4"/>
  <c r="B519" i="4"/>
  <c r="G519" i="4"/>
  <c r="B520" i="4"/>
  <c r="G520" i="4"/>
  <c r="B521" i="4"/>
  <c r="G521" i="4"/>
  <c r="B522" i="4"/>
  <c r="G522" i="4"/>
  <c r="B523" i="4"/>
  <c r="G523" i="4"/>
  <c r="B524" i="4"/>
  <c r="G524" i="4"/>
  <c r="B525" i="4"/>
  <c r="G525" i="4"/>
  <c r="B526" i="4"/>
  <c r="G526" i="4"/>
  <c r="B527" i="4"/>
  <c r="G527" i="4"/>
  <c r="B528" i="4"/>
  <c r="G528" i="4"/>
  <c r="B529" i="4"/>
  <c r="G529" i="4"/>
  <c r="B530" i="4"/>
  <c r="G530" i="4"/>
  <c r="B531" i="4"/>
  <c r="G531" i="4"/>
  <c r="B532" i="4"/>
  <c r="G532" i="4"/>
  <c r="B533" i="4"/>
  <c r="G533" i="4"/>
  <c r="B534" i="4"/>
  <c r="G534" i="4"/>
  <c r="B535" i="4"/>
  <c r="G535" i="4"/>
  <c r="B536" i="4"/>
  <c r="G536" i="4"/>
  <c r="B537" i="4"/>
  <c r="G537" i="4"/>
  <c r="B538" i="4"/>
  <c r="G538" i="4"/>
  <c r="B539" i="4"/>
  <c r="G539" i="4"/>
  <c r="B540" i="4"/>
  <c r="G540" i="4"/>
  <c r="B541" i="4"/>
  <c r="G541" i="4"/>
  <c r="B542" i="4"/>
  <c r="G542" i="4"/>
  <c r="B543" i="4"/>
  <c r="G543" i="4"/>
  <c r="B544" i="4"/>
  <c r="G544" i="4"/>
  <c r="B545" i="4"/>
  <c r="G545" i="4"/>
  <c r="B546" i="4"/>
  <c r="G546" i="4"/>
  <c r="B547" i="4"/>
  <c r="G547" i="4"/>
  <c r="B548" i="4"/>
  <c r="G548" i="4"/>
  <c r="B549" i="4"/>
  <c r="G549" i="4"/>
  <c r="B550" i="4"/>
  <c r="G550" i="4"/>
  <c r="B551" i="4"/>
  <c r="G551" i="4"/>
  <c r="B552" i="4"/>
  <c r="G552" i="4"/>
  <c r="B553" i="4"/>
  <c r="G553" i="4"/>
  <c r="B554" i="4"/>
  <c r="G554" i="4"/>
  <c r="B555" i="4"/>
  <c r="G555" i="4"/>
  <c r="B556" i="4"/>
  <c r="G556" i="4"/>
  <c r="B557" i="4"/>
  <c r="G557" i="4"/>
  <c r="B558" i="4"/>
  <c r="G558" i="4"/>
  <c r="B559" i="4"/>
  <c r="G559" i="4"/>
  <c r="B560" i="4"/>
  <c r="G560" i="4"/>
  <c r="B561" i="4"/>
  <c r="G561" i="4"/>
  <c r="B562" i="4"/>
  <c r="G562" i="4"/>
  <c r="B563" i="4"/>
  <c r="G563" i="4"/>
  <c r="B564" i="4"/>
  <c r="G564" i="4"/>
  <c r="B565" i="4"/>
  <c r="G565" i="4"/>
  <c r="B566" i="4"/>
  <c r="G566" i="4"/>
  <c r="B567" i="4"/>
  <c r="G567" i="4"/>
  <c r="B568" i="4"/>
  <c r="G568" i="4"/>
  <c r="B569" i="4"/>
  <c r="G569" i="4"/>
  <c r="B570" i="4"/>
  <c r="G570" i="4"/>
  <c r="B571" i="4"/>
  <c r="G571" i="4"/>
  <c r="B572" i="4"/>
  <c r="G572" i="4"/>
  <c r="B573" i="4"/>
  <c r="G573" i="4"/>
  <c r="B574" i="4"/>
  <c r="G574" i="4"/>
  <c r="B575" i="4"/>
  <c r="G575" i="4"/>
  <c r="B576" i="4"/>
  <c r="G576" i="4"/>
  <c r="B577" i="4"/>
  <c r="G577" i="4"/>
  <c r="B578" i="4"/>
  <c r="G578" i="4"/>
  <c r="B579" i="4"/>
  <c r="G579" i="4"/>
  <c r="B580" i="4"/>
  <c r="G580" i="4"/>
  <c r="B581" i="4"/>
  <c r="G581" i="4"/>
  <c r="B582" i="4"/>
  <c r="G582" i="4"/>
  <c r="B583" i="4"/>
  <c r="G583" i="4"/>
  <c r="B584" i="4"/>
  <c r="G584" i="4"/>
  <c r="B585" i="4"/>
  <c r="G585" i="4"/>
  <c r="B586" i="4"/>
  <c r="G586" i="4"/>
  <c r="B587" i="4"/>
  <c r="G587" i="4"/>
  <c r="B588" i="4"/>
  <c r="G588" i="4"/>
  <c r="B589" i="4"/>
  <c r="G589" i="4"/>
  <c r="B590" i="4"/>
  <c r="G590" i="4"/>
  <c r="B591" i="4"/>
  <c r="G591" i="4"/>
  <c r="B592" i="4"/>
  <c r="G592" i="4"/>
  <c r="B593" i="4"/>
  <c r="G593" i="4"/>
  <c r="B594" i="4"/>
  <c r="G594" i="4"/>
  <c r="B595" i="4"/>
  <c r="G595" i="4"/>
  <c r="B596" i="4"/>
  <c r="G596" i="4"/>
  <c r="B597" i="4"/>
  <c r="G597" i="4"/>
  <c r="B598" i="4"/>
  <c r="G598" i="4"/>
  <c r="B599" i="4"/>
  <c r="G599" i="4"/>
  <c r="B600" i="4"/>
  <c r="G600" i="4"/>
  <c r="B601" i="4"/>
  <c r="G601" i="4"/>
  <c r="B602" i="4"/>
  <c r="G602" i="4"/>
  <c r="B603" i="4"/>
  <c r="G603" i="4"/>
  <c r="B604" i="4"/>
  <c r="G604" i="4"/>
  <c r="B605" i="4"/>
  <c r="G605" i="4"/>
  <c r="B606" i="4"/>
  <c r="G606" i="4"/>
  <c r="B607" i="4"/>
  <c r="G607" i="4"/>
  <c r="B608" i="4"/>
  <c r="G608" i="4"/>
  <c r="B609" i="4"/>
  <c r="G609" i="4"/>
  <c r="B610" i="4"/>
  <c r="G610" i="4"/>
  <c r="B611" i="4"/>
  <c r="G611" i="4"/>
  <c r="B612" i="4"/>
  <c r="G612" i="4"/>
  <c r="B613" i="4"/>
  <c r="G613" i="4"/>
  <c r="B614" i="4"/>
  <c r="G614" i="4"/>
  <c r="B615" i="4"/>
  <c r="G615" i="4"/>
  <c r="B616" i="4"/>
  <c r="G616" i="4"/>
  <c r="B617" i="4"/>
  <c r="G617" i="4"/>
  <c r="B618" i="4"/>
  <c r="G618" i="4"/>
  <c r="B619" i="4"/>
  <c r="G619" i="4"/>
  <c r="B620" i="4"/>
  <c r="G620" i="4"/>
  <c r="B621" i="4"/>
  <c r="G621" i="4"/>
  <c r="B622" i="4"/>
  <c r="G622" i="4"/>
  <c r="B623" i="4"/>
  <c r="G623" i="4"/>
  <c r="B624" i="4"/>
  <c r="G624" i="4"/>
  <c r="B625" i="4"/>
  <c r="G625" i="4"/>
  <c r="B626" i="4"/>
  <c r="G626" i="4"/>
  <c r="B627" i="4"/>
  <c r="G627" i="4"/>
  <c r="B628" i="4"/>
  <c r="G628" i="4"/>
  <c r="B629" i="4"/>
  <c r="G629" i="4"/>
  <c r="B630" i="4"/>
  <c r="G630" i="4"/>
  <c r="B631" i="4"/>
  <c r="G631" i="4"/>
  <c r="B632" i="4"/>
  <c r="G632" i="4"/>
  <c r="B633" i="4"/>
  <c r="G633" i="4"/>
  <c r="B634" i="4"/>
  <c r="G634" i="4"/>
  <c r="B635" i="4"/>
  <c r="G635" i="4"/>
  <c r="B636" i="4"/>
  <c r="G636" i="4"/>
  <c r="B637" i="4"/>
  <c r="G637" i="4"/>
  <c r="B638" i="4"/>
  <c r="G638" i="4"/>
  <c r="B639" i="4"/>
  <c r="G639" i="4"/>
  <c r="B640" i="4"/>
  <c r="G640" i="4"/>
  <c r="B641" i="4"/>
  <c r="G641" i="4"/>
  <c r="B642" i="4"/>
  <c r="G642" i="4"/>
  <c r="B643" i="4"/>
  <c r="G643" i="4"/>
  <c r="B644" i="4"/>
  <c r="G644" i="4"/>
  <c r="B645" i="4"/>
  <c r="G645" i="4"/>
  <c r="B646" i="4"/>
  <c r="G646" i="4"/>
  <c r="B647" i="4"/>
  <c r="G647" i="4"/>
  <c r="B648" i="4"/>
  <c r="G648" i="4"/>
  <c r="B649" i="4"/>
  <c r="G649" i="4"/>
  <c r="B650" i="4"/>
  <c r="G650" i="4"/>
  <c r="B651" i="4"/>
  <c r="G651" i="4"/>
  <c r="B652" i="4"/>
  <c r="G652" i="4"/>
  <c r="B653" i="4"/>
  <c r="G653" i="4"/>
  <c r="B654" i="4"/>
  <c r="G654" i="4"/>
  <c r="B655" i="4"/>
  <c r="G655" i="4"/>
  <c r="B656" i="4"/>
  <c r="G656" i="4"/>
  <c r="B657" i="4"/>
  <c r="G657" i="4"/>
  <c r="B658" i="4"/>
  <c r="G658" i="4"/>
  <c r="B659" i="4"/>
  <c r="G659" i="4"/>
  <c r="B660" i="4"/>
  <c r="G660" i="4"/>
  <c r="B661" i="4"/>
  <c r="G661" i="4"/>
  <c r="B662" i="4"/>
  <c r="G662" i="4"/>
  <c r="B663" i="4"/>
  <c r="G663" i="4"/>
  <c r="B664" i="4"/>
  <c r="G664" i="4"/>
  <c r="B665" i="4"/>
  <c r="G665" i="4"/>
  <c r="B666" i="4"/>
  <c r="G666" i="4"/>
  <c r="B667" i="4"/>
  <c r="G667" i="4"/>
  <c r="B668" i="4"/>
  <c r="G668" i="4"/>
  <c r="B669" i="4"/>
  <c r="G669" i="4"/>
  <c r="B670" i="4"/>
  <c r="G670" i="4"/>
  <c r="B671" i="4"/>
  <c r="G671" i="4"/>
  <c r="B672" i="4"/>
  <c r="G672" i="4"/>
  <c r="B673" i="4"/>
  <c r="G673" i="4"/>
  <c r="B674" i="4"/>
  <c r="G674" i="4"/>
  <c r="B675" i="4"/>
  <c r="G675" i="4"/>
  <c r="B676" i="4"/>
  <c r="G676" i="4"/>
  <c r="B677" i="4"/>
  <c r="G677" i="4"/>
  <c r="B678" i="4"/>
  <c r="G678" i="4"/>
  <c r="B679" i="4"/>
  <c r="G679" i="4"/>
  <c r="B680" i="4"/>
  <c r="G680" i="4"/>
  <c r="B681" i="4"/>
  <c r="G681" i="4"/>
  <c r="B682" i="4"/>
  <c r="G682" i="4"/>
  <c r="B683" i="4"/>
  <c r="G683" i="4"/>
  <c r="B684" i="4"/>
  <c r="G684" i="4"/>
  <c r="B685" i="4"/>
  <c r="G685" i="4"/>
  <c r="B686" i="4"/>
  <c r="G686" i="4"/>
  <c r="B687" i="4"/>
  <c r="G687" i="4"/>
  <c r="B688" i="4"/>
  <c r="G688" i="4"/>
  <c r="B689" i="4"/>
  <c r="G689" i="4"/>
  <c r="B690" i="4"/>
  <c r="G690" i="4"/>
  <c r="B691" i="4"/>
  <c r="G691" i="4"/>
  <c r="B692" i="4"/>
  <c r="G692" i="4"/>
  <c r="B693" i="4"/>
  <c r="G693" i="4"/>
  <c r="B694" i="4"/>
  <c r="G694" i="4"/>
  <c r="B695" i="4"/>
  <c r="G695" i="4"/>
  <c r="B696" i="4"/>
  <c r="G696" i="4"/>
  <c r="B697" i="4"/>
  <c r="G697" i="4"/>
  <c r="B698" i="4"/>
  <c r="G698" i="4"/>
  <c r="B699" i="4"/>
  <c r="G699" i="4"/>
  <c r="B700" i="4"/>
  <c r="G700" i="4"/>
  <c r="B701" i="4"/>
  <c r="G701" i="4"/>
  <c r="B702" i="4"/>
  <c r="G702" i="4"/>
  <c r="B703" i="4"/>
  <c r="G703" i="4"/>
  <c r="B704" i="4"/>
  <c r="G704" i="4"/>
  <c r="B705" i="4"/>
  <c r="G705" i="4"/>
  <c r="B706" i="4"/>
  <c r="G706" i="4"/>
  <c r="B707" i="4"/>
  <c r="G707" i="4"/>
  <c r="B708" i="4"/>
  <c r="G708" i="4"/>
  <c r="B709" i="4"/>
  <c r="G709" i="4"/>
  <c r="B710" i="4"/>
  <c r="G710" i="4"/>
  <c r="B711" i="4"/>
  <c r="G711" i="4"/>
  <c r="B712" i="4"/>
  <c r="G712" i="4"/>
  <c r="B713" i="4"/>
  <c r="G713" i="4"/>
  <c r="B714" i="4"/>
  <c r="G714" i="4"/>
  <c r="B715" i="4"/>
  <c r="G715" i="4"/>
  <c r="B716" i="4"/>
  <c r="G716" i="4"/>
  <c r="B717" i="4"/>
  <c r="G717" i="4"/>
  <c r="B718" i="4"/>
  <c r="G718" i="4"/>
  <c r="B719" i="4"/>
  <c r="G719" i="4"/>
  <c r="B720" i="4"/>
  <c r="G720" i="4"/>
  <c r="B721" i="4"/>
  <c r="G721" i="4"/>
  <c r="B722" i="4"/>
  <c r="G722" i="4"/>
  <c r="B723" i="4"/>
  <c r="G723" i="4"/>
  <c r="B724" i="4"/>
  <c r="G724" i="4"/>
  <c r="B725" i="4"/>
  <c r="G725" i="4"/>
  <c r="B726" i="4"/>
  <c r="G726" i="4"/>
  <c r="B727" i="4"/>
  <c r="G727" i="4"/>
  <c r="B728" i="4"/>
  <c r="G728" i="4"/>
  <c r="B729" i="4"/>
  <c r="G729" i="4"/>
  <c r="B730" i="4"/>
  <c r="G730" i="4"/>
  <c r="B731" i="4"/>
  <c r="G731" i="4"/>
  <c r="B732" i="4"/>
  <c r="G732" i="4"/>
  <c r="B733" i="4"/>
  <c r="G733" i="4"/>
  <c r="B734" i="4"/>
  <c r="G734" i="4"/>
  <c r="B735" i="4"/>
  <c r="G735" i="4"/>
  <c r="B736" i="4"/>
  <c r="G736" i="4"/>
  <c r="B737" i="4"/>
  <c r="G737" i="4"/>
  <c r="B738" i="4"/>
  <c r="G738" i="4"/>
  <c r="B739" i="4"/>
  <c r="G739" i="4"/>
  <c r="B740" i="4"/>
  <c r="G740" i="4"/>
  <c r="B741" i="4"/>
  <c r="G741" i="4"/>
  <c r="B742" i="4"/>
  <c r="G742" i="4"/>
  <c r="B743" i="4"/>
  <c r="G743" i="4"/>
  <c r="B744" i="4"/>
  <c r="G744" i="4"/>
  <c r="B745" i="4"/>
  <c r="G745" i="4"/>
  <c r="B746" i="4"/>
  <c r="G746" i="4"/>
  <c r="B747" i="4"/>
  <c r="G747" i="4"/>
  <c r="B748" i="4"/>
  <c r="G748" i="4"/>
  <c r="B749" i="4"/>
  <c r="G749" i="4"/>
  <c r="B750" i="4"/>
  <c r="G750" i="4"/>
  <c r="B751" i="4"/>
  <c r="G751" i="4"/>
  <c r="B752" i="4"/>
  <c r="G752" i="4"/>
  <c r="B753" i="4"/>
  <c r="G753" i="4"/>
  <c r="B754" i="4"/>
  <c r="G754" i="4"/>
  <c r="B755" i="4"/>
  <c r="G755" i="4"/>
  <c r="B756" i="4"/>
  <c r="G756" i="4"/>
  <c r="B757" i="4"/>
  <c r="G757" i="4"/>
  <c r="B758" i="4"/>
  <c r="G758" i="4"/>
  <c r="B759" i="4"/>
  <c r="G759" i="4"/>
  <c r="B760" i="4"/>
  <c r="G760" i="4"/>
  <c r="B761" i="4"/>
  <c r="G761" i="4"/>
  <c r="B762" i="4"/>
  <c r="G762" i="4"/>
  <c r="B763" i="4"/>
  <c r="G763" i="4"/>
  <c r="B764" i="4"/>
  <c r="G764" i="4"/>
  <c r="B765" i="4"/>
  <c r="G765" i="4"/>
  <c r="B766" i="4"/>
  <c r="G766" i="4"/>
  <c r="B767" i="4"/>
  <c r="G767" i="4"/>
  <c r="B768" i="4"/>
  <c r="G768" i="4"/>
  <c r="B769" i="4"/>
  <c r="G769" i="4"/>
  <c r="B770" i="4"/>
  <c r="G770" i="4"/>
  <c r="B771" i="4"/>
  <c r="G771" i="4"/>
  <c r="B772" i="4"/>
  <c r="G772" i="4"/>
  <c r="B773" i="4"/>
  <c r="G773" i="4"/>
  <c r="B774" i="4"/>
  <c r="G774" i="4"/>
  <c r="B775" i="4"/>
  <c r="G775" i="4"/>
  <c r="B776" i="4"/>
  <c r="G776" i="4"/>
  <c r="B777" i="4"/>
  <c r="G777" i="4"/>
  <c r="B778" i="4"/>
  <c r="G778" i="4"/>
  <c r="B779" i="4"/>
  <c r="G779" i="4"/>
  <c r="B780" i="4"/>
  <c r="G780" i="4"/>
  <c r="B781" i="4"/>
  <c r="G781" i="4"/>
  <c r="B782" i="4"/>
  <c r="G782" i="4"/>
  <c r="B783" i="4"/>
  <c r="G783" i="4"/>
  <c r="B784" i="4"/>
  <c r="G784" i="4"/>
  <c r="B785" i="4"/>
  <c r="G785" i="4"/>
  <c r="B786" i="4"/>
  <c r="G786" i="4"/>
  <c r="B787" i="4"/>
  <c r="G787" i="4"/>
  <c r="B788" i="4"/>
  <c r="G788" i="4"/>
  <c r="B789" i="4"/>
  <c r="G789" i="4"/>
  <c r="B790" i="4"/>
  <c r="G790" i="4"/>
  <c r="B791" i="4"/>
  <c r="G791" i="4"/>
  <c r="B792" i="4"/>
  <c r="G792" i="4"/>
  <c r="B793" i="4"/>
  <c r="G793" i="4"/>
  <c r="B794" i="4"/>
  <c r="G794" i="4"/>
  <c r="B795" i="4"/>
  <c r="G795" i="4"/>
  <c r="B796" i="4"/>
  <c r="G796" i="4"/>
  <c r="B797" i="4"/>
  <c r="G797" i="4"/>
  <c r="B798" i="4"/>
  <c r="G798" i="4"/>
  <c r="B799" i="4"/>
  <c r="G799" i="4"/>
  <c r="B800" i="4"/>
  <c r="G800" i="4"/>
  <c r="B801" i="4"/>
  <c r="G801" i="4"/>
  <c r="B802" i="4"/>
  <c r="G802" i="4"/>
  <c r="B803" i="4"/>
  <c r="G803" i="4"/>
  <c r="B804" i="4"/>
  <c r="G804" i="4"/>
  <c r="B805" i="4"/>
  <c r="G805" i="4"/>
  <c r="B806" i="4"/>
  <c r="G806" i="4"/>
  <c r="B807" i="4"/>
  <c r="G807" i="4"/>
  <c r="B808" i="4"/>
  <c r="G808" i="4"/>
  <c r="B809" i="4"/>
  <c r="G809" i="4"/>
  <c r="B810" i="4"/>
  <c r="G810" i="4"/>
  <c r="B811" i="4"/>
  <c r="G811" i="4"/>
  <c r="B812" i="4"/>
  <c r="G812" i="4"/>
  <c r="B813" i="4"/>
  <c r="G813" i="4"/>
  <c r="B814" i="4"/>
  <c r="G814" i="4"/>
  <c r="B815" i="4"/>
  <c r="G815" i="4"/>
  <c r="B816" i="4"/>
  <c r="G816" i="4"/>
  <c r="B817" i="4"/>
  <c r="G817" i="4"/>
  <c r="B818" i="4"/>
  <c r="G818" i="4"/>
  <c r="B819" i="4"/>
  <c r="G819" i="4"/>
  <c r="B820" i="4"/>
  <c r="G820" i="4"/>
  <c r="B821" i="4"/>
  <c r="G821" i="4"/>
  <c r="B822" i="4"/>
  <c r="G822" i="4"/>
  <c r="B823" i="4"/>
  <c r="G823" i="4"/>
  <c r="B824" i="4"/>
  <c r="G824" i="4"/>
  <c r="B825" i="4"/>
  <c r="G825" i="4"/>
  <c r="B826" i="4"/>
  <c r="G826" i="4"/>
  <c r="B827" i="4"/>
  <c r="G827" i="4"/>
  <c r="B828" i="4"/>
  <c r="G828" i="4"/>
  <c r="B829" i="4"/>
  <c r="G829" i="4"/>
  <c r="B830" i="4"/>
  <c r="G830" i="4"/>
  <c r="B831" i="4"/>
  <c r="G831" i="4"/>
  <c r="B832" i="4"/>
  <c r="G832" i="4"/>
  <c r="B833" i="4"/>
  <c r="G833" i="4"/>
  <c r="B834" i="4"/>
  <c r="G834" i="4"/>
  <c r="B835" i="4"/>
  <c r="G835" i="4"/>
  <c r="B836" i="4"/>
  <c r="G836" i="4"/>
  <c r="B837" i="4"/>
  <c r="G837" i="4"/>
  <c r="B838" i="4"/>
  <c r="G838" i="4"/>
  <c r="B839" i="4"/>
  <c r="G839" i="4"/>
  <c r="B840" i="4"/>
  <c r="G840" i="4"/>
  <c r="B841" i="4"/>
  <c r="G841" i="4"/>
  <c r="B842" i="4"/>
  <c r="G842" i="4"/>
  <c r="B843" i="4"/>
  <c r="G843" i="4"/>
  <c r="B844" i="4"/>
  <c r="G844" i="4"/>
  <c r="B845" i="4"/>
  <c r="G845" i="4"/>
  <c r="B846" i="4"/>
  <c r="G846" i="4"/>
  <c r="B847" i="4"/>
  <c r="G847" i="4"/>
  <c r="B848" i="4"/>
  <c r="G848" i="4"/>
  <c r="B849" i="4"/>
  <c r="G849" i="4"/>
  <c r="B850" i="4"/>
  <c r="G850" i="4"/>
  <c r="B851" i="4"/>
  <c r="G851" i="4"/>
  <c r="B852" i="4"/>
  <c r="G852" i="4"/>
  <c r="B853" i="4"/>
  <c r="G853" i="4"/>
  <c r="B854" i="4"/>
  <c r="G854" i="4"/>
  <c r="B855" i="4"/>
  <c r="G855" i="4"/>
  <c r="B856" i="4"/>
  <c r="G856" i="4"/>
  <c r="B857" i="4"/>
  <c r="G857" i="4"/>
  <c r="B858" i="4"/>
  <c r="G858" i="4"/>
  <c r="B859" i="4"/>
  <c r="G859" i="4"/>
  <c r="B860" i="4"/>
  <c r="G860" i="4"/>
  <c r="B861" i="4"/>
  <c r="G861" i="4"/>
  <c r="B862" i="4"/>
  <c r="G862" i="4"/>
  <c r="B863" i="4"/>
  <c r="G863" i="4"/>
  <c r="B864" i="4"/>
  <c r="G864" i="4"/>
  <c r="B865" i="4"/>
  <c r="G865" i="4"/>
  <c r="B866" i="4"/>
  <c r="G866" i="4"/>
  <c r="B867" i="4"/>
  <c r="G867" i="4"/>
  <c r="B868" i="4"/>
  <c r="G868" i="4"/>
  <c r="B869" i="4"/>
  <c r="G869" i="4"/>
  <c r="B870" i="4"/>
  <c r="G870" i="4"/>
  <c r="B871" i="4"/>
  <c r="G871" i="4"/>
  <c r="B872" i="4"/>
  <c r="G872" i="4"/>
  <c r="B873" i="4"/>
  <c r="G873" i="4"/>
  <c r="B874" i="4"/>
  <c r="G874" i="4"/>
  <c r="B875" i="4"/>
  <c r="G875" i="4"/>
  <c r="B876" i="4"/>
  <c r="G876" i="4"/>
  <c r="B877" i="4"/>
  <c r="G877" i="4"/>
  <c r="B878" i="4"/>
  <c r="G878" i="4"/>
  <c r="B879" i="4"/>
  <c r="G879" i="4"/>
  <c r="B880" i="4"/>
  <c r="G880" i="4"/>
  <c r="B881" i="4"/>
  <c r="G881" i="4"/>
  <c r="B882" i="4"/>
  <c r="G882" i="4"/>
  <c r="B883" i="4"/>
  <c r="G883" i="4"/>
  <c r="B884" i="4"/>
  <c r="G884" i="4"/>
  <c r="B885" i="4"/>
  <c r="G885" i="4"/>
  <c r="B886" i="4"/>
  <c r="G886" i="4"/>
  <c r="B887" i="4"/>
  <c r="G887" i="4"/>
  <c r="B888" i="4"/>
  <c r="G888" i="4"/>
  <c r="B889" i="4"/>
  <c r="G889" i="4"/>
  <c r="B890" i="4"/>
  <c r="G890" i="4"/>
  <c r="B891" i="4"/>
  <c r="G891" i="4"/>
  <c r="B892" i="4"/>
  <c r="G892" i="4"/>
  <c r="B893" i="4"/>
  <c r="G893" i="4"/>
  <c r="B894" i="4"/>
  <c r="G894" i="4"/>
  <c r="B895" i="4"/>
  <c r="G895" i="4"/>
  <c r="B896" i="4"/>
  <c r="G896" i="4"/>
  <c r="B897" i="4"/>
  <c r="G897" i="4"/>
  <c r="B898" i="4"/>
  <c r="G898" i="4"/>
  <c r="B899" i="4"/>
  <c r="G899" i="4"/>
  <c r="B900" i="4"/>
  <c r="G900" i="4"/>
  <c r="B901" i="4"/>
  <c r="G901" i="4"/>
  <c r="B902" i="4"/>
  <c r="G902" i="4"/>
  <c r="B903" i="4"/>
  <c r="G903" i="4"/>
  <c r="B904" i="4"/>
  <c r="G904" i="4"/>
  <c r="B905" i="4"/>
  <c r="G905" i="4"/>
  <c r="B906" i="4"/>
  <c r="G906" i="4"/>
  <c r="B907" i="4"/>
  <c r="G907" i="4"/>
  <c r="B908" i="4"/>
  <c r="G908" i="4"/>
  <c r="B909" i="4"/>
  <c r="G909" i="4"/>
  <c r="B910" i="4"/>
  <c r="G910" i="4"/>
  <c r="B911" i="4"/>
  <c r="G911" i="4"/>
  <c r="B912" i="4"/>
  <c r="G912" i="4"/>
  <c r="B913" i="4"/>
  <c r="G913" i="4"/>
  <c r="B914" i="4"/>
  <c r="G914" i="4"/>
  <c r="B915" i="4"/>
  <c r="G915" i="4"/>
  <c r="B916" i="4"/>
  <c r="G916" i="4"/>
  <c r="B917" i="4"/>
  <c r="G917" i="4"/>
  <c r="B918" i="4"/>
  <c r="G918" i="4"/>
  <c r="B919" i="4"/>
  <c r="G919" i="4"/>
  <c r="B920" i="4"/>
  <c r="G920" i="4"/>
  <c r="B921" i="4"/>
  <c r="G921" i="4"/>
  <c r="B922" i="4"/>
  <c r="G922" i="4"/>
  <c r="B923" i="4"/>
  <c r="G923" i="4"/>
  <c r="B924" i="4"/>
  <c r="G924" i="4"/>
  <c r="B925" i="4"/>
  <c r="G925" i="4"/>
  <c r="B926" i="4"/>
  <c r="G926" i="4"/>
  <c r="B927" i="4"/>
  <c r="G927" i="4"/>
  <c r="B928" i="4"/>
  <c r="G928" i="4"/>
  <c r="B929" i="4"/>
  <c r="G929" i="4"/>
  <c r="B930" i="4"/>
  <c r="G930" i="4"/>
  <c r="B931" i="4"/>
  <c r="G931" i="4"/>
  <c r="B932" i="4"/>
  <c r="G932" i="4"/>
  <c r="B933" i="4"/>
  <c r="G933" i="4"/>
  <c r="B934" i="4"/>
  <c r="G934" i="4"/>
  <c r="B935" i="4"/>
  <c r="G935" i="4"/>
  <c r="B936" i="4"/>
  <c r="G936" i="4"/>
  <c r="B937" i="4"/>
  <c r="G937" i="4"/>
  <c r="B938" i="4"/>
  <c r="G938" i="4"/>
  <c r="B939" i="4"/>
  <c r="G939" i="4"/>
  <c r="B940" i="4"/>
  <c r="G940" i="4"/>
  <c r="B941" i="4"/>
  <c r="G941" i="4"/>
  <c r="B942" i="4"/>
  <c r="G942" i="4"/>
  <c r="B943" i="4"/>
  <c r="G943" i="4"/>
  <c r="B944" i="4"/>
  <c r="G944" i="4"/>
  <c r="B945" i="4"/>
  <c r="G945" i="4"/>
  <c r="B946" i="4"/>
  <c r="G946" i="4"/>
  <c r="B947" i="4"/>
  <c r="G947" i="4"/>
  <c r="B948" i="4"/>
  <c r="G948" i="4"/>
  <c r="B949" i="4"/>
  <c r="G949" i="4"/>
  <c r="B950" i="4"/>
  <c r="G950" i="4"/>
  <c r="G6" i="13"/>
  <c r="B6" i="13"/>
  <c r="G6" i="4"/>
  <c r="B6" i="4"/>
  <c r="E43" i="1" l="1"/>
  <c r="F43" i="1" s="1"/>
  <c r="E43" i="11"/>
  <c r="F43" i="11" s="1"/>
  <c r="C539" i="13"/>
  <c r="D539" i="13"/>
  <c r="C535" i="13"/>
  <c r="D535" i="13"/>
  <c r="E535" i="13" s="1"/>
  <c r="F535" i="13" s="1"/>
  <c r="C531" i="13"/>
  <c r="D531" i="13"/>
  <c r="C527" i="13"/>
  <c r="D527" i="13"/>
  <c r="C523" i="13"/>
  <c r="D523" i="13"/>
  <c r="C519" i="13"/>
  <c r="D519" i="13"/>
  <c r="C515" i="13"/>
  <c r="D515" i="13"/>
  <c r="D511" i="13"/>
  <c r="C511" i="13"/>
  <c r="C507" i="13"/>
  <c r="D507" i="13"/>
  <c r="C503" i="13"/>
  <c r="D503" i="13"/>
  <c r="E503" i="13" s="1"/>
  <c r="F503" i="13" s="1"/>
  <c r="C499" i="13"/>
  <c r="D499" i="13"/>
  <c r="C495" i="13"/>
  <c r="D495" i="13"/>
  <c r="C448" i="13"/>
  <c r="D448" i="13"/>
  <c r="C444" i="13"/>
  <c r="D444" i="13"/>
  <c r="E444" i="13" s="1"/>
  <c r="F444" i="13" s="1"/>
  <c r="D440" i="13"/>
  <c r="C440" i="13"/>
  <c r="C436" i="13"/>
  <c r="D436" i="13"/>
  <c r="C432" i="13"/>
  <c r="D432" i="13"/>
  <c r="D428" i="13"/>
  <c r="C428" i="13"/>
  <c r="C424" i="13"/>
  <c r="D424" i="13"/>
  <c r="C420" i="13"/>
  <c r="D420" i="13"/>
  <c r="C416" i="13"/>
  <c r="D416" i="13"/>
  <c r="C412" i="13"/>
  <c r="D412" i="13"/>
  <c r="E412" i="13" s="1"/>
  <c r="F412" i="13" s="1"/>
  <c r="D337" i="13"/>
  <c r="C337" i="13"/>
  <c r="C333" i="13"/>
  <c r="D333" i="13"/>
  <c r="C326" i="13"/>
  <c r="D326" i="13"/>
  <c r="C322" i="13"/>
  <c r="D322" i="13"/>
  <c r="D318" i="13"/>
  <c r="C318" i="13"/>
  <c r="C314" i="13"/>
  <c r="D314" i="13"/>
  <c r="C310" i="13"/>
  <c r="D310" i="13"/>
  <c r="C306" i="13"/>
  <c r="D306" i="13"/>
  <c r="E306" i="13" s="1"/>
  <c r="F306" i="13" s="1"/>
  <c r="C279" i="13"/>
  <c r="D279" i="13"/>
  <c r="D275" i="13"/>
  <c r="C275" i="13"/>
  <c r="C271" i="13"/>
  <c r="D271" i="13"/>
  <c r="D267" i="13"/>
  <c r="C267" i="13"/>
  <c r="C263" i="13"/>
  <c r="D263" i="13"/>
  <c r="C259" i="13"/>
  <c r="D259" i="13"/>
  <c r="C255" i="13"/>
  <c r="D255" i="13"/>
  <c r="C251" i="13"/>
  <c r="D251" i="13"/>
  <c r="E251" i="13" s="1"/>
  <c r="F251" i="13" s="1"/>
  <c r="C140" i="13"/>
  <c r="D140" i="13"/>
  <c r="C136" i="13"/>
  <c r="D136" i="13"/>
  <c r="C132" i="13"/>
  <c r="D132" i="13"/>
  <c r="C128" i="13"/>
  <c r="D128" i="13"/>
  <c r="E128" i="13" s="1"/>
  <c r="F128" i="13" s="1"/>
  <c r="C124" i="13"/>
  <c r="D124" i="13"/>
  <c r="C120" i="13"/>
  <c r="D120" i="13"/>
  <c r="C116" i="13"/>
  <c r="D116" i="13"/>
  <c r="C112" i="13"/>
  <c r="D112" i="13"/>
  <c r="E112" i="13" s="1"/>
  <c r="F112" i="13" s="1"/>
  <c r="C108" i="13"/>
  <c r="D108" i="13"/>
  <c r="C104" i="13"/>
  <c r="D104" i="13"/>
  <c r="C618" i="13"/>
  <c r="D618" i="13"/>
  <c r="C614" i="13"/>
  <c r="D614" i="13"/>
  <c r="E614" i="13" s="1"/>
  <c r="F614" i="13" s="1"/>
  <c r="C610" i="13"/>
  <c r="D610" i="13"/>
  <c r="C606" i="13"/>
  <c r="D606" i="13"/>
  <c r="C602" i="13"/>
  <c r="D602" i="13"/>
  <c r="C598" i="13"/>
  <c r="D598" i="13"/>
  <c r="E598" i="13" s="1"/>
  <c r="F598" i="13" s="1"/>
  <c r="C594" i="13"/>
  <c r="D594" i="13"/>
  <c r="C590" i="13"/>
  <c r="D590" i="13"/>
  <c r="C586" i="13"/>
  <c r="D586" i="13"/>
  <c r="C582" i="13"/>
  <c r="D582" i="13"/>
  <c r="E582" i="13" s="1"/>
  <c r="F582" i="13" s="1"/>
  <c r="C578" i="13"/>
  <c r="D578" i="13"/>
  <c r="C574" i="13"/>
  <c r="D574" i="13"/>
  <c r="D570" i="13"/>
  <c r="C570" i="13"/>
  <c r="C566" i="13"/>
  <c r="D566" i="13"/>
  <c r="E566" i="13" s="1"/>
  <c r="F566" i="13" s="1"/>
  <c r="C562" i="13"/>
  <c r="D562" i="13"/>
  <c r="D558" i="13"/>
  <c r="C558" i="13"/>
  <c r="C554" i="13"/>
  <c r="D554" i="13"/>
  <c r="C550" i="13"/>
  <c r="D550" i="13"/>
  <c r="E550" i="13" s="1"/>
  <c r="F550" i="13" s="1"/>
  <c r="C546" i="13"/>
  <c r="D546" i="13"/>
  <c r="C542" i="13"/>
  <c r="D542" i="13"/>
  <c r="C491" i="13"/>
  <c r="D491" i="13"/>
  <c r="C487" i="13"/>
  <c r="D487" i="13"/>
  <c r="E487" i="13" s="1"/>
  <c r="F487" i="13" s="1"/>
  <c r="C483" i="13"/>
  <c r="D483" i="13"/>
  <c r="C479" i="13"/>
  <c r="D479" i="13"/>
  <c r="C475" i="13"/>
  <c r="D475" i="13"/>
  <c r="C471" i="13"/>
  <c r="D471" i="13"/>
  <c r="E471" i="13" s="1"/>
  <c r="F471" i="13" s="1"/>
  <c r="C467" i="13"/>
  <c r="D467" i="13"/>
  <c r="C463" i="13"/>
  <c r="D463" i="13"/>
  <c r="C459" i="13"/>
  <c r="D459" i="13"/>
  <c r="C455" i="13"/>
  <c r="D455" i="13"/>
  <c r="E455" i="13" s="1"/>
  <c r="F455" i="13" s="1"/>
  <c r="C451" i="13"/>
  <c r="D451" i="13"/>
  <c r="C408" i="13"/>
  <c r="D408" i="13"/>
  <c r="D404" i="13"/>
  <c r="C404" i="13"/>
  <c r="C400" i="13"/>
  <c r="D400" i="13"/>
  <c r="E400" i="13" s="1"/>
  <c r="F400" i="13" s="1"/>
  <c r="D396" i="13"/>
  <c r="C396" i="13"/>
  <c r="C392" i="13"/>
  <c r="D392" i="13"/>
  <c r="C388" i="13"/>
  <c r="D388" i="13"/>
  <c r="C384" i="13"/>
  <c r="D384" i="13"/>
  <c r="E384" i="13" s="1"/>
  <c r="F384" i="13" s="1"/>
  <c r="D380" i="13"/>
  <c r="C380" i="13"/>
  <c r="C376" i="13"/>
  <c r="D376" i="13"/>
  <c r="C372" i="13"/>
  <c r="D372" i="13"/>
  <c r="C368" i="13"/>
  <c r="D368" i="13"/>
  <c r="C364" i="13"/>
  <c r="D364" i="13"/>
  <c r="C360" i="13"/>
  <c r="D360" i="13"/>
  <c r="C356" i="13"/>
  <c r="D356" i="13"/>
  <c r="C352" i="13"/>
  <c r="D352" i="13"/>
  <c r="E352" i="13" s="1"/>
  <c r="F352" i="13" s="1"/>
  <c r="C348" i="13"/>
  <c r="D348" i="13"/>
  <c r="C344" i="13"/>
  <c r="D344" i="13"/>
  <c r="C340" i="13"/>
  <c r="D340" i="13"/>
  <c r="D302" i="13"/>
  <c r="C302" i="13"/>
  <c r="C298" i="13"/>
  <c r="D298" i="13"/>
  <c r="C294" i="13"/>
  <c r="D294" i="13"/>
  <c r="C290" i="13"/>
  <c r="D290" i="13"/>
  <c r="D286" i="13"/>
  <c r="C286" i="13"/>
  <c r="D247" i="13"/>
  <c r="C247" i="13"/>
  <c r="C243" i="13"/>
  <c r="D243" i="13"/>
  <c r="C239" i="13"/>
  <c r="D239" i="13"/>
  <c r="C235" i="13"/>
  <c r="D235" i="13"/>
  <c r="E235" i="13" s="1"/>
  <c r="F235" i="13" s="1"/>
  <c r="D231" i="13"/>
  <c r="C231" i="13"/>
  <c r="C227" i="13"/>
  <c r="D227" i="13"/>
  <c r="C223" i="13"/>
  <c r="D223" i="13"/>
  <c r="C219" i="13"/>
  <c r="D219" i="13"/>
  <c r="E219" i="13" s="1"/>
  <c r="F219" i="13" s="1"/>
  <c r="D215" i="13"/>
  <c r="C215" i="13"/>
  <c r="C211" i="13"/>
  <c r="D211" i="13"/>
  <c r="D207" i="13"/>
  <c r="C207" i="13"/>
  <c r="C203" i="13"/>
  <c r="D203" i="13"/>
  <c r="E203" i="13" s="1"/>
  <c r="F203" i="13" s="1"/>
  <c r="C199" i="13"/>
  <c r="D199" i="13"/>
  <c r="C195" i="13"/>
  <c r="D195" i="13"/>
  <c r="D191" i="13"/>
  <c r="C191" i="13"/>
  <c r="C187" i="13"/>
  <c r="D187" i="13"/>
  <c r="E187" i="13" s="1"/>
  <c r="F187" i="13" s="1"/>
  <c r="C183" i="13"/>
  <c r="D183" i="13"/>
  <c r="C179" i="13"/>
  <c r="D179" i="13"/>
  <c r="C175" i="13"/>
  <c r="D175" i="13"/>
  <c r="C171" i="13"/>
  <c r="D171" i="13"/>
  <c r="D167" i="13"/>
  <c r="C167" i="13"/>
  <c r="C163" i="13"/>
  <c r="D163" i="13"/>
  <c r="C159" i="13"/>
  <c r="D159" i="13"/>
  <c r="C155" i="13"/>
  <c r="D155" i="13"/>
  <c r="E155" i="13" s="1"/>
  <c r="F155" i="13" s="1"/>
  <c r="C151" i="13"/>
  <c r="D151" i="13"/>
  <c r="C147" i="13"/>
  <c r="D147" i="13"/>
  <c r="C143" i="13"/>
  <c r="D143" i="13"/>
  <c r="C100" i="13"/>
  <c r="D100" i="13"/>
  <c r="E100" i="13" s="1"/>
  <c r="F100" i="13" s="1"/>
  <c r="C96" i="13"/>
  <c r="D96" i="13"/>
  <c r="C92" i="13"/>
  <c r="D92" i="13"/>
  <c r="C88" i="13"/>
  <c r="D88" i="13"/>
  <c r="C84" i="13"/>
  <c r="D84" i="13"/>
  <c r="E84" i="13" s="1"/>
  <c r="F84" i="13" s="1"/>
  <c r="C80" i="13"/>
  <c r="D80" i="13"/>
  <c r="C76" i="13"/>
  <c r="D76" i="13"/>
  <c r="C72" i="13"/>
  <c r="D72" i="13"/>
  <c r="C68" i="13"/>
  <c r="D68" i="13"/>
  <c r="E68" i="13" s="1"/>
  <c r="F68" i="13" s="1"/>
  <c r="C64" i="13"/>
  <c r="D64" i="13"/>
  <c r="C60" i="13"/>
  <c r="D60" i="13"/>
  <c r="C56" i="13"/>
  <c r="D56" i="13"/>
  <c r="C52" i="13"/>
  <c r="D52" i="13"/>
  <c r="E52" i="13" s="1"/>
  <c r="F52" i="13" s="1"/>
  <c r="D48" i="13"/>
  <c r="C48" i="13"/>
  <c r="C44" i="13"/>
  <c r="D44" i="13"/>
  <c r="C40" i="13"/>
  <c r="D40" i="13"/>
  <c r="C36" i="13"/>
  <c r="D36" i="13"/>
  <c r="E36" i="13" s="1"/>
  <c r="F36" i="13" s="1"/>
  <c r="C32" i="13"/>
  <c r="D32" i="13"/>
  <c r="C28" i="13"/>
  <c r="D28" i="13"/>
  <c r="D24" i="13"/>
  <c r="C24" i="13"/>
  <c r="C20" i="13"/>
  <c r="D20" i="13"/>
  <c r="E20" i="13" s="1"/>
  <c r="F20" i="13" s="1"/>
  <c r="C16" i="13"/>
  <c r="D16" i="13"/>
  <c r="C12" i="13"/>
  <c r="D12" i="13"/>
  <c r="C8" i="13"/>
  <c r="D8" i="13"/>
  <c r="C608" i="13"/>
  <c r="D608" i="13"/>
  <c r="E608" i="13" s="1"/>
  <c r="F608" i="13" s="1"/>
  <c r="C588" i="13"/>
  <c r="D588" i="13"/>
  <c r="C540" i="13"/>
  <c r="D540" i="13"/>
  <c r="C538" i="13"/>
  <c r="D538" i="13"/>
  <c r="C534" i="13"/>
  <c r="D534" i="13"/>
  <c r="E534" i="13" s="1"/>
  <c r="F534" i="13" s="1"/>
  <c r="C530" i="13"/>
  <c r="D530" i="13"/>
  <c r="C526" i="13"/>
  <c r="D526" i="13"/>
  <c r="C522" i="13"/>
  <c r="D522" i="13"/>
  <c r="C518" i="13"/>
  <c r="D518" i="13"/>
  <c r="E518" i="13" s="1"/>
  <c r="F518" i="13" s="1"/>
  <c r="C514" i="13"/>
  <c r="D514" i="13"/>
  <c r="C510" i="13"/>
  <c r="D510" i="13"/>
  <c r="C506" i="13"/>
  <c r="D506" i="13"/>
  <c r="C502" i="13"/>
  <c r="D502" i="13"/>
  <c r="E502" i="13" s="1"/>
  <c r="F502" i="13" s="1"/>
  <c r="C498" i="13"/>
  <c r="D498" i="13"/>
  <c r="C494" i="13"/>
  <c r="D494" i="13"/>
  <c r="D447" i="13"/>
  <c r="C447" i="13"/>
  <c r="C443" i="13"/>
  <c r="D443" i="13"/>
  <c r="C439" i="13"/>
  <c r="D439" i="13"/>
  <c r="C435" i="13"/>
  <c r="D435" i="13"/>
  <c r="C431" i="13"/>
  <c r="D431" i="13"/>
  <c r="C427" i="13"/>
  <c r="D427" i="13"/>
  <c r="D423" i="13"/>
  <c r="C423" i="13"/>
  <c r="C419" i="13"/>
  <c r="D419" i="13"/>
  <c r="C415" i="13"/>
  <c r="D415" i="13"/>
  <c r="C411" i="13"/>
  <c r="D411" i="13"/>
  <c r="C336" i="13"/>
  <c r="D336" i="13"/>
  <c r="C332" i="13"/>
  <c r="D332" i="13"/>
  <c r="C329" i="13"/>
  <c r="D329" i="13"/>
  <c r="C325" i="13"/>
  <c r="D325" i="13"/>
  <c r="E325" i="13" s="1"/>
  <c r="F325" i="13" s="1"/>
  <c r="C321" i="13"/>
  <c r="D321" i="13"/>
  <c r="C317" i="13"/>
  <c r="D317" i="13"/>
  <c r="C313" i="13"/>
  <c r="D313" i="13"/>
  <c r="C309" i="13"/>
  <c r="D309" i="13"/>
  <c r="C282" i="13"/>
  <c r="D282" i="13"/>
  <c r="D278" i="13"/>
  <c r="C278" i="13"/>
  <c r="C274" i="13"/>
  <c r="D274" i="13"/>
  <c r="C270" i="13"/>
  <c r="D270" i="13"/>
  <c r="E270" i="13" s="1"/>
  <c r="F270" i="13" s="1"/>
  <c r="C266" i="13"/>
  <c r="D266" i="13"/>
  <c r="C262" i="13"/>
  <c r="D262" i="13"/>
  <c r="C258" i="13"/>
  <c r="D258" i="13"/>
  <c r="C254" i="13"/>
  <c r="D254" i="13"/>
  <c r="E254" i="13" s="1"/>
  <c r="F254" i="13" s="1"/>
  <c r="C250" i="13"/>
  <c r="D250" i="13"/>
  <c r="C139" i="13"/>
  <c r="D139" i="13"/>
  <c r="C135" i="13"/>
  <c r="D135" i="13"/>
  <c r="C131" i="13"/>
  <c r="D131" i="13"/>
  <c r="C127" i="13"/>
  <c r="D127" i="13"/>
  <c r="C123" i="13"/>
  <c r="D123" i="13"/>
  <c r="C119" i="13"/>
  <c r="D119" i="13"/>
  <c r="C115" i="13"/>
  <c r="D115" i="13"/>
  <c r="C111" i="13"/>
  <c r="D111" i="13"/>
  <c r="C107" i="13"/>
  <c r="D107" i="13"/>
  <c r="D103" i="13"/>
  <c r="C103" i="13"/>
  <c r="C544" i="13"/>
  <c r="D544" i="13"/>
  <c r="E544" i="13" s="1"/>
  <c r="F544" i="13" s="1"/>
  <c r="C617" i="13"/>
  <c r="D617" i="13"/>
  <c r="C613" i="13"/>
  <c r="D613" i="13"/>
  <c r="C609" i="13"/>
  <c r="D609" i="13"/>
  <c r="C605" i="13"/>
  <c r="D605" i="13"/>
  <c r="E605" i="13" s="1"/>
  <c r="F605" i="13" s="1"/>
  <c r="C601" i="13"/>
  <c r="D601" i="13"/>
  <c r="C597" i="13"/>
  <c r="D597" i="13"/>
  <c r="C593" i="13"/>
  <c r="D593" i="13"/>
  <c r="C589" i="13"/>
  <c r="D589" i="13"/>
  <c r="E589" i="13" s="1"/>
  <c r="F589" i="13" s="1"/>
  <c r="C585" i="13"/>
  <c r="D585" i="13"/>
  <c r="C581" i="13"/>
  <c r="D581" i="13"/>
  <c r="C577" i="13"/>
  <c r="D577" i="13"/>
  <c r="C573" i="13"/>
  <c r="D573" i="13"/>
  <c r="E573" i="13" s="1"/>
  <c r="F573" i="13" s="1"/>
  <c r="C569" i="13"/>
  <c r="D569" i="13"/>
  <c r="C565" i="13"/>
  <c r="D565" i="13"/>
  <c r="C561" i="13"/>
  <c r="D561" i="13"/>
  <c r="C557" i="13"/>
  <c r="D557" i="13"/>
  <c r="C553" i="13"/>
  <c r="D553" i="13"/>
  <c r="C549" i="13"/>
  <c r="D549" i="13"/>
  <c r="C545" i="13"/>
  <c r="D545" i="13"/>
  <c r="C541" i="13"/>
  <c r="D541" i="13"/>
  <c r="E541" i="13" s="1"/>
  <c r="F541" i="13" s="1"/>
  <c r="C490" i="13"/>
  <c r="D490" i="13"/>
  <c r="C486" i="13"/>
  <c r="D486" i="13"/>
  <c r="C482" i="13"/>
  <c r="D482" i="13"/>
  <c r="C478" i="13"/>
  <c r="D478" i="13"/>
  <c r="E478" i="13" s="1"/>
  <c r="F478" i="13" s="1"/>
  <c r="C474" i="13"/>
  <c r="D474" i="13"/>
  <c r="C470" i="13"/>
  <c r="D470" i="13"/>
  <c r="C466" i="13"/>
  <c r="D466" i="13"/>
  <c r="C462" i="13"/>
  <c r="D462" i="13"/>
  <c r="E462" i="13" s="1"/>
  <c r="F462" i="13" s="1"/>
  <c r="C458" i="13"/>
  <c r="D458" i="13"/>
  <c r="D454" i="13"/>
  <c r="C454" i="13"/>
  <c r="C407" i="13"/>
  <c r="D407" i="13"/>
  <c r="C403" i="13"/>
  <c r="D403" i="13"/>
  <c r="C399" i="13"/>
  <c r="D399" i="13"/>
  <c r="C395" i="13"/>
  <c r="D395" i="13"/>
  <c r="C391" i="13"/>
  <c r="D391" i="13"/>
  <c r="C387" i="13"/>
  <c r="D387" i="13"/>
  <c r="C383" i="13"/>
  <c r="D383" i="13"/>
  <c r="C379" i="13"/>
  <c r="D379" i="13"/>
  <c r="C375" i="13"/>
  <c r="D375" i="13"/>
  <c r="C371" i="13"/>
  <c r="D371" i="13"/>
  <c r="C367" i="13"/>
  <c r="D367" i="13"/>
  <c r="C363" i="13"/>
  <c r="D363" i="13"/>
  <c r="D359" i="13"/>
  <c r="C359" i="13"/>
  <c r="C355" i="13"/>
  <c r="D355" i="13"/>
  <c r="C351" i="13"/>
  <c r="D351" i="13"/>
  <c r="C347" i="13"/>
  <c r="D347" i="13"/>
  <c r="C343" i="13"/>
  <c r="D343" i="13"/>
  <c r="C339" i="13"/>
  <c r="D339" i="13"/>
  <c r="E339" i="13" s="1"/>
  <c r="F339" i="13" s="1"/>
  <c r="C305" i="13"/>
  <c r="D305" i="13"/>
  <c r="C301" i="13"/>
  <c r="D301" i="13"/>
  <c r="C297" i="13"/>
  <c r="D297" i="13"/>
  <c r="C293" i="13"/>
  <c r="D293" i="13"/>
  <c r="E293" i="13" s="1"/>
  <c r="F293" i="13" s="1"/>
  <c r="C289" i="13"/>
  <c r="D289" i="13"/>
  <c r="C285" i="13"/>
  <c r="D285" i="13"/>
  <c r="C246" i="13"/>
  <c r="D246" i="13"/>
  <c r="C242" i="13"/>
  <c r="D242" i="13"/>
  <c r="C238" i="13"/>
  <c r="D238" i="13"/>
  <c r="C234" i="13"/>
  <c r="D234" i="13"/>
  <c r="C230" i="13"/>
  <c r="D230" i="13"/>
  <c r="C226" i="13"/>
  <c r="D226" i="13"/>
  <c r="C222" i="13"/>
  <c r="D222" i="13"/>
  <c r="C218" i="13"/>
  <c r="D218" i="13"/>
  <c r="D214" i="13"/>
  <c r="C214" i="13"/>
  <c r="C210" i="13"/>
  <c r="D210" i="13"/>
  <c r="C206" i="13"/>
  <c r="D206" i="13"/>
  <c r="C202" i="13"/>
  <c r="D202" i="13"/>
  <c r="D198" i="13"/>
  <c r="C198" i="13"/>
  <c r="C194" i="13"/>
  <c r="D194" i="13"/>
  <c r="C190" i="13"/>
  <c r="D190" i="13"/>
  <c r="C186" i="13"/>
  <c r="D186" i="13"/>
  <c r="C182" i="13"/>
  <c r="D182" i="13"/>
  <c r="C178" i="13"/>
  <c r="D178" i="13"/>
  <c r="E178" i="13" s="1"/>
  <c r="F178" i="13" s="1"/>
  <c r="C174" i="13"/>
  <c r="D174" i="13"/>
  <c r="C170" i="13"/>
  <c r="D170" i="13"/>
  <c r="C166" i="13"/>
  <c r="D166" i="13"/>
  <c r="E166" i="13" s="1"/>
  <c r="F166" i="13" s="1"/>
  <c r="C162" i="13"/>
  <c r="D162" i="13"/>
  <c r="E162" i="13" s="1"/>
  <c r="F162" i="13" s="1"/>
  <c r="C158" i="13"/>
  <c r="D158" i="13"/>
  <c r="C154" i="13"/>
  <c r="D154" i="13"/>
  <c r="D150" i="13"/>
  <c r="C150" i="13"/>
  <c r="C146" i="13"/>
  <c r="D146" i="13"/>
  <c r="E146" i="13" s="1"/>
  <c r="F146" i="13" s="1"/>
  <c r="C142" i="13"/>
  <c r="D142" i="13"/>
  <c r="C99" i="13"/>
  <c r="D99" i="13"/>
  <c r="C95" i="13"/>
  <c r="D95" i="13"/>
  <c r="C91" i="13"/>
  <c r="D91" i="13"/>
  <c r="C87" i="13"/>
  <c r="D87" i="13"/>
  <c r="C83" i="13"/>
  <c r="D83" i="13"/>
  <c r="D79" i="13"/>
  <c r="C79" i="13"/>
  <c r="C75" i="13"/>
  <c r="D75" i="13"/>
  <c r="C71" i="13"/>
  <c r="D71" i="13"/>
  <c r="D67" i="13"/>
  <c r="C67" i="13"/>
  <c r="C63" i="13"/>
  <c r="D63" i="13"/>
  <c r="C59" i="13"/>
  <c r="D59" i="13"/>
  <c r="C55" i="13"/>
  <c r="D55" i="13"/>
  <c r="C51" i="13"/>
  <c r="D51" i="13"/>
  <c r="D47" i="13"/>
  <c r="C47" i="13"/>
  <c r="C43" i="13"/>
  <c r="D43" i="13"/>
  <c r="E43" i="13" s="1"/>
  <c r="F43" i="13" s="1"/>
  <c r="C39" i="13"/>
  <c r="D39" i="13"/>
  <c r="C35" i="13"/>
  <c r="D35" i="13"/>
  <c r="D31" i="13"/>
  <c r="C31" i="13"/>
  <c r="C27" i="13"/>
  <c r="D27" i="13"/>
  <c r="E27" i="13" s="1"/>
  <c r="F27" i="13" s="1"/>
  <c r="C23" i="13"/>
  <c r="D23" i="13"/>
  <c r="C19" i="13"/>
  <c r="D19" i="13"/>
  <c r="C15" i="13"/>
  <c r="D15" i="13"/>
  <c r="D11" i="13"/>
  <c r="C11" i="13"/>
  <c r="C7" i="13"/>
  <c r="D7" i="13"/>
  <c r="C616" i="13"/>
  <c r="D616" i="13"/>
  <c r="C604" i="13"/>
  <c r="D604" i="13"/>
  <c r="C596" i="13"/>
  <c r="D596" i="13"/>
  <c r="E596" i="13" s="1"/>
  <c r="F596" i="13" s="1"/>
  <c r="C584" i="13"/>
  <c r="D584" i="13"/>
  <c r="C576" i="13"/>
  <c r="D576" i="13"/>
  <c r="C568" i="13"/>
  <c r="D568" i="13"/>
  <c r="C560" i="13"/>
  <c r="D560" i="13"/>
  <c r="E560" i="13" s="1"/>
  <c r="F560" i="13" s="1"/>
  <c r="D548" i="13"/>
  <c r="C548" i="13"/>
  <c r="C537" i="13"/>
  <c r="D537" i="13"/>
  <c r="C533" i="13"/>
  <c r="D533" i="13"/>
  <c r="C529" i="13"/>
  <c r="D529" i="13"/>
  <c r="E529" i="13" s="1"/>
  <c r="F529" i="13" s="1"/>
  <c r="C525" i="13"/>
  <c r="D525" i="13"/>
  <c r="C521" i="13"/>
  <c r="D521" i="13"/>
  <c r="C517" i="13"/>
  <c r="D517" i="13"/>
  <c r="C513" i="13"/>
  <c r="D513" i="13"/>
  <c r="E513" i="13" s="1"/>
  <c r="F513" i="13" s="1"/>
  <c r="C509" i="13"/>
  <c r="D509" i="13"/>
  <c r="C505" i="13"/>
  <c r="D505" i="13"/>
  <c r="C501" i="13"/>
  <c r="D501" i="13"/>
  <c r="C497" i="13"/>
  <c r="D497" i="13"/>
  <c r="C450" i="13"/>
  <c r="D450" i="13"/>
  <c r="D446" i="13"/>
  <c r="C446" i="13"/>
  <c r="C442" i="13"/>
  <c r="D442" i="13"/>
  <c r="C438" i="13"/>
  <c r="D438" i="13"/>
  <c r="D434" i="13"/>
  <c r="C434" i="13"/>
  <c r="C430" i="13"/>
  <c r="D430" i="13"/>
  <c r="C426" i="13"/>
  <c r="D426" i="13"/>
  <c r="C422" i="13"/>
  <c r="D422" i="13"/>
  <c r="C418" i="13"/>
  <c r="D418" i="13"/>
  <c r="C414" i="13"/>
  <c r="D414" i="13"/>
  <c r="C410" i="13"/>
  <c r="D410" i="13"/>
  <c r="E410" i="13" s="1"/>
  <c r="F410" i="13" s="1"/>
  <c r="D335" i="13"/>
  <c r="C335" i="13"/>
  <c r="C331" i="13"/>
  <c r="D331" i="13"/>
  <c r="C328" i="13"/>
  <c r="D328" i="13"/>
  <c r="C324" i="13"/>
  <c r="D324" i="13"/>
  <c r="C320" i="13"/>
  <c r="D320" i="13"/>
  <c r="C316" i="13"/>
  <c r="D316" i="13"/>
  <c r="C312" i="13"/>
  <c r="D312" i="13"/>
  <c r="C308" i="13"/>
  <c r="D308" i="13"/>
  <c r="E308" i="13" s="1"/>
  <c r="F308" i="13" s="1"/>
  <c r="C281" i="13"/>
  <c r="D281" i="13"/>
  <c r="C277" i="13"/>
  <c r="D277" i="13"/>
  <c r="C273" i="13"/>
  <c r="D273" i="13"/>
  <c r="C269" i="13"/>
  <c r="D269" i="13"/>
  <c r="C265" i="13"/>
  <c r="D265" i="13"/>
  <c r="C261" i="13"/>
  <c r="D261" i="13"/>
  <c r="C257" i="13"/>
  <c r="D257" i="13"/>
  <c r="C253" i="13"/>
  <c r="D253" i="13"/>
  <c r="C249" i="13"/>
  <c r="D249" i="13"/>
  <c r="C138" i="13"/>
  <c r="D138" i="13"/>
  <c r="D134" i="13"/>
  <c r="C134" i="13"/>
  <c r="C130" i="13"/>
  <c r="D130" i="13"/>
  <c r="C126" i="13"/>
  <c r="D126" i="13"/>
  <c r="C122" i="13"/>
  <c r="D122" i="13"/>
  <c r="C118" i="13"/>
  <c r="D118" i="13"/>
  <c r="D114" i="13"/>
  <c r="C114" i="13"/>
  <c r="C110" i="13"/>
  <c r="D110" i="13"/>
  <c r="C106" i="13"/>
  <c r="D106" i="13"/>
  <c r="C102" i="13"/>
  <c r="D102" i="13"/>
  <c r="C493" i="13"/>
  <c r="D493" i="13"/>
  <c r="C489" i="13"/>
  <c r="D489" i="13"/>
  <c r="C485" i="13"/>
  <c r="D485" i="13"/>
  <c r="C481" i="13"/>
  <c r="D481" i="13"/>
  <c r="C477" i="13"/>
  <c r="D477" i="13"/>
  <c r="C473" i="13"/>
  <c r="D473" i="13"/>
  <c r="C469" i="13"/>
  <c r="D469" i="13"/>
  <c r="C465" i="13"/>
  <c r="D465" i="13"/>
  <c r="C461" i="13"/>
  <c r="D461" i="13"/>
  <c r="C457" i="13"/>
  <c r="D457" i="13"/>
  <c r="C453" i="13"/>
  <c r="D453" i="13"/>
  <c r="C406" i="13"/>
  <c r="D406" i="13"/>
  <c r="C402" i="13"/>
  <c r="D402" i="13"/>
  <c r="E402" i="13" s="1"/>
  <c r="F402" i="13" s="1"/>
  <c r="C398" i="13"/>
  <c r="D398" i="13"/>
  <c r="C394" i="13"/>
  <c r="D394" i="13"/>
  <c r="C390" i="13"/>
  <c r="D390" i="13"/>
  <c r="C386" i="13"/>
  <c r="D386" i="13"/>
  <c r="E386" i="13" s="1"/>
  <c r="F386" i="13" s="1"/>
  <c r="C382" i="13"/>
  <c r="D382" i="13"/>
  <c r="C378" i="13"/>
  <c r="D378" i="13"/>
  <c r="C374" i="13"/>
  <c r="D374" i="13"/>
  <c r="D370" i="13"/>
  <c r="C370" i="13"/>
  <c r="C366" i="13"/>
  <c r="D366" i="13"/>
  <c r="D362" i="13"/>
  <c r="C362" i="13"/>
  <c r="C358" i="13"/>
  <c r="D358" i="13"/>
  <c r="C354" i="13"/>
  <c r="D354" i="13"/>
  <c r="C350" i="13"/>
  <c r="D350" i="13"/>
  <c r="C346" i="13"/>
  <c r="D346" i="13"/>
  <c r="C342" i="13"/>
  <c r="D342" i="13"/>
  <c r="C304" i="13"/>
  <c r="D304" i="13"/>
  <c r="E304" i="13" s="1"/>
  <c r="F304" i="13" s="1"/>
  <c r="C300" i="13"/>
  <c r="D300" i="13"/>
  <c r="C296" i="13"/>
  <c r="D296" i="13"/>
  <c r="C292" i="13"/>
  <c r="D292" i="13"/>
  <c r="D288" i="13"/>
  <c r="C288" i="13"/>
  <c r="C284" i="13"/>
  <c r="D284" i="13"/>
  <c r="C245" i="13"/>
  <c r="D245" i="13"/>
  <c r="C241" i="13"/>
  <c r="D241" i="13"/>
  <c r="C237" i="13"/>
  <c r="D237" i="13"/>
  <c r="C233" i="13"/>
  <c r="D233" i="13"/>
  <c r="C229" i="13"/>
  <c r="D229" i="13"/>
  <c r="C225" i="13"/>
  <c r="D225" i="13"/>
  <c r="D221" i="13"/>
  <c r="C221" i="13"/>
  <c r="C217" i="13"/>
  <c r="D217" i="13"/>
  <c r="C213" i="13"/>
  <c r="D213" i="13"/>
  <c r="C209" i="13"/>
  <c r="D209" i="13"/>
  <c r="C205" i="13"/>
  <c r="D205" i="13"/>
  <c r="E205" i="13" s="1"/>
  <c r="F205" i="13" s="1"/>
  <c r="C201" i="13"/>
  <c r="D201" i="13"/>
  <c r="C197" i="13"/>
  <c r="D197" i="13"/>
  <c r="C193" i="13"/>
  <c r="D193" i="13"/>
  <c r="C189" i="13"/>
  <c r="D189" i="13"/>
  <c r="E189" i="13" s="1"/>
  <c r="F189" i="13" s="1"/>
  <c r="D185" i="13"/>
  <c r="C185" i="13"/>
  <c r="C181" i="13"/>
  <c r="D181" i="13"/>
  <c r="D177" i="13"/>
  <c r="C177" i="13"/>
  <c r="C173" i="13"/>
  <c r="D173" i="13"/>
  <c r="E173" i="13" s="1"/>
  <c r="F173" i="13" s="1"/>
  <c r="C169" i="13"/>
  <c r="D169" i="13"/>
  <c r="C165" i="13"/>
  <c r="D165" i="13"/>
  <c r="C161" i="13"/>
  <c r="D161" i="13"/>
  <c r="C157" i="13"/>
  <c r="D157" i="13"/>
  <c r="C153" i="13"/>
  <c r="D153" i="13"/>
  <c r="C149" i="13"/>
  <c r="D149" i="13"/>
  <c r="C145" i="13"/>
  <c r="D145" i="13"/>
  <c r="D98" i="13"/>
  <c r="C98" i="13"/>
  <c r="C94" i="13"/>
  <c r="D94" i="13"/>
  <c r="C90" i="13"/>
  <c r="D90" i="13"/>
  <c r="C86" i="13"/>
  <c r="D86" i="13"/>
  <c r="C82" i="13"/>
  <c r="D82" i="13"/>
  <c r="D78" i="13"/>
  <c r="C78" i="13"/>
  <c r="C74" i="13"/>
  <c r="D74" i="13"/>
  <c r="C70" i="13"/>
  <c r="D70" i="13"/>
  <c r="C66" i="13"/>
  <c r="D66" i="13"/>
  <c r="C62" i="13"/>
  <c r="D62" i="13"/>
  <c r="D58" i="13"/>
  <c r="C58" i="13"/>
  <c r="D54" i="13"/>
  <c r="C54" i="13"/>
  <c r="C50" i="13"/>
  <c r="D50" i="13"/>
  <c r="E50" i="13" s="1"/>
  <c r="F50" i="13" s="1"/>
  <c r="C46" i="13"/>
  <c r="D46" i="13"/>
  <c r="D42" i="13"/>
  <c r="C42" i="13"/>
  <c r="C38" i="13"/>
  <c r="D38" i="13"/>
  <c r="C34" i="13"/>
  <c r="D34" i="13"/>
  <c r="E34" i="13" s="1"/>
  <c r="F34" i="13" s="1"/>
  <c r="C30" i="13"/>
  <c r="D30" i="13"/>
  <c r="D26" i="13"/>
  <c r="C26" i="13"/>
  <c r="C22" i="13"/>
  <c r="D22" i="13"/>
  <c r="C18" i="13"/>
  <c r="D18" i="13"/>
  <c r="E18" i="13" s="1"/>
  <c r="F18" i="13" s="1"/>
  <c r="D14" i="13"/>
  <c r="C14" i="13"/>
  <c r="C10" i="13"/>
  <c r="D10" i="13"/>
  <c r="C612" i="13"/>
  <c r="D612" i="13"/>
  <c r="C600" i="13"/>
  <c r="D600" i="13"/>
  <c r="E600" i="13" s="1"/>
  <c r="F600" i="13" s="1"/>
  <c r="C592" i="13"/>
  <c r="D592" i="13"/>
  <c r="C580" i="13"/>
  <c r="D580" i="13"/>
  <c r="C572" i="13"/>
  <c r="D572" i="13"/>
  <c r="C564" i="13"/>
  <c r="D564" i="13"/>
  <c r="E564" i="13" s="1"/>
  <c r="F564" i="13" s="1"/>
  <c r="C556" i="13"/>
  <c r="D556" i="13"/>
  <c r="C552" i="13"/>
  <c r="D552" i="13"/>
  <c r="C6" i="13"/>
  <c r="D6" i="13"/>
  <c r="C536" i="13"/>
  <c r="D536" i="13"/>
  <c r="C532" i="13"/>
  <c r="D532" i="13"/>
  <c r="E532" i="13" s="1"/>
  <c r="F532" i="13" s="1"/>
  <c r="C528" i="13"/>
  <c r="D528" i="13"/>
  <c r="C524" i="13"/>
  <c r="D524" i="13"/>
  <c r="C520" i="13"/>
  <c r="D520" i="13"/>
  <c r="E520" i="13" s="1"/>
  <c r="F520" i="13" s="1"/>
  <c r="C516" i="13"/>
  <c r="D516" i="13"/>
  <c r="C512" i="13"/>
  <c r="D512" i="13"/>
  <c r="C508" i="13"/>
  <c r="D508" i="13"/>
  <c r="C504" i="13"/>
  <c r="D504" i="13"/>
  <c r="E504" i="13" s="1"/>
  <c r="F504" i="13" s="1"/>
  <c r="C500" i="13"/>
  <c r="D500" i="13"/>
  <c r="E500" i="13" s="1"/>
  <c r="F500" i="13" s="1"/>
  <c r="D496" i="13"/>
  <c r="C496" i="13"/>
  <c r="C449" i="13"/>
  <c r="D449" i="13"/>
  <c r="D445" i="13"/>
  <c r="C445" i="13"/>
  <c r="C441" i="13"/>
  <c r="D441" i="13"/>
  <c r="C437" i="13"/>
  <c r="D437" i="13"/>
  <c r="C433" i="13"/>
  <c r="D433" i="13"/>
  <c r="D429" i="13"/>
  <c r="C429" i="13"/>
  <c r="C425" i="13"/>
  <c r="D425" i="13"/>
  <c r="C421" i="13"/>
  <c r="D421" i="13"/>
  <c r="C417" i="13"/>
  <c r="D417" i="13"/>
  <c r="C413" i="13"/>
  <c r="D413" i="13"/>
  <c r="C338" i="13"/>
  <c r="D338" i="13"/>
  <c r="C334" i="13"/>
  <c r="D334" i="13"/>
  <c r="C327" i="13"/>
  <c r="D327" i="13"/>
  <c r="C323" i="13"/>
  <c r="D323" i="13"/>
  <c r="E323" i="13" s="1"/>
  <c r="F323" i="13" s="1"/>
  <c r="C319" i="13"/>
  <c r="D319" i="13"/>
  <c r="E319" i="13" s="1"/>
  <c r="F319" i="13" s="1"/>
  <c r="C315" i="13"/>
  <c r="D315" i="13"/>
  <c r="C311" i="13"/>
  <c r="D311" i="13"/>
  <c r="C307" i="13"/>
  <c r="D307" i="13"/>
  <c r="C280" i="13"/>
  <c r="D280" i="13"/>
  <c r="C276" i="13"/>
  <c r="D276" i="13"/>
  <c r="C272" i="13"/>
  <c r="D272" i="13"/>
  <c r="D268" i="13"/>
  <c r="C268" i="13"/>
  <c r="C264" i="13"/>
  <c r="D264" i="13"/>
  <c r="C260" i="13"/>
  <c r="D260" i="13"/>
  <c r="C256" i="13"/>
  <c r="D256" i="13"/>
  <c r="C252" i="13"/>
  <c r="D252" i="13"/>
  <c r="C248" i="13"/>
  <c r="D248" i="13"/>
  <c r="C141" i="13"/>
  <c r="D141" i="13"/>
  <c r="C137" i="13"/>
  <c r="D137" i="13"/>
  <c r="C133" i="13"/>
  <c r="D133" i="13"/>
  <c r="C129" i="13"/>
  <c r="D129" i="13"/>
  <c r="C125" i="13"/>
  <c r="D125" i="13"/>
  <c r="C121" i="13"/>
  <c r="D121" i="13"/>
  <c r="C117" i="13"/>
  <c r="D117" i="13"/>
  <c r="C113" i="13"/>
  <c r="D113" i="13"/>
  <c r="C109" i="13"/>
  <c r="D109" i="13"/>
  <c r="C105" i="13"/>
  <c r="D105" i="13"/>
  <c r="H6" i="13"/>
  <c r="I6" i="13" s="1"/>
  <c r="C615" i="13"/>
  <c r="D615" i="13"/>
  <c r="C611" i="13"/>
  <c r="D611" i="13"/>
  <c r="C607" i="13"/>
  <c r="D607" i="13"/>
  <c r="C603" i="13"/>
  <c r="E603" i="13" s="1"/>
  <c r="F603" i="13" s="1"/>
  <c r="D603" i="13"/>
  <c r="C599" i="13"/>
  <c r="D599" i="13"/>
  <c r="E599" i="13" s="1"/>
  <c r="F599" i="13" s="1"/>
  <c r="C595" i="13"/>
  <c r="D595" i="13"/>
  <c r="C591" i="13"/>
  <c r="D591" i="13"/>
  <c r="C587" i="13"/>
  <c r="E587" i="13" s="1"/>
  <c r="F587" i="13" s="1"/>
  <c r="D587" i="13"/>
  <c r="C583" i="13"/>
  <c r="D583" i="13"/>
  <c r="C579" i="13"/>
  <c r="D579" i="13"/>
  <c r="C575" i="13"/>
  <c r="D575" i="13"/>
  <c r="C571" i="13"/>
  <c r="E571" i="13" s="1"/>
  <c r="F571" i="13" s="1"/>
  <c r="D571" i="13"/>
  <c r="C567" i="13"/>
  <c r="D567" i="13"/>
  <c r="C563" i="13"/>
  <c r="D563" i="13"/>
  <c r="C559" i="13"/>
  <c r="D559" i="13"/>
  <c r="C555" i="13"/>
  <c r="E555" i="13" s="1"/>
  <c r="F555" i="13" s="1"/>
  <c r="D555" i="13"/>
  <c r="C551" i="13"/>
  <c r="D551" i="13"/>
  <c r="C547" i="13"/>
  <c r="D547" i="13"/>
  <c r="C543" i="13"/>
  <c r="D543" i="13"/>
  <c r="D492" i="13"/>
  <c r="E492" i="13" s="1"/>
  <c r="F492" i="13" s="1"/>
  <c r="C492" i="13"/>
  <c r="C488" i="13"/>
  <c r="D488" i="13"/>
  <c r="E488" i="13" s="1"/>
  <c r="F488" i="13" s="1"/>
  <c r="C484" i="13"/>
  <c r="D484" i="13"/>
  <c r="C480" i="13"/>
  <c r="D480" i="13"/>
  <c r="C476" i="13"/>
  <c r="E476" i="13" s="1"/>
  <c r="F476" i="13" s="1"/>
  <c r="D476" i="13"/>
  <c r="C472" i="13"/>
  <c r="D472" i="13"/>
  <c r="C468" i="13"/>
  <c r="D468" i="13"/>
  <c r="C464" i="13"/>
  <c r="D464" i="13"/>
  <c r="C460" i="13"/>
  <c r="E460" i="13" s="1"/>
  <c r="F460" i="13" s="1"/>
  <c r="D460" i="13"/>
  <c r="C456" i="13"/>
  <c r="D456" i="13"/>
  <c r="C452" i="13"/>
  <c r="D452" i="13"/>
  <c r="C409" i="13"/>
  <c r="D409" i="13"/>
  <c r="C405" i="13"/>
  <c r="E405" i="13" s="1"/>
  <c r="F405" i="13" s="1"/>
  <c r="D405" i="13"/>
  <c r="C401" i="13"/>
  <c r="D401" i="13"/>
  <c r="C397" i="13"/>
  <c r="D397" i="13"/>
  <c r="C393" i="13"/>
  <c r="D393" i="13"/>
  <c r="C389" i="13"/>
  <c r="E389" i="13" s="1"/>
  <c r="F389" i="13" s="1"/>
  <c r="D389" i="13"/>
  <c r="C385" i="13"/>
  <c r="D385" i="13"/>
  <c r="C381" i="13"/>
  <c r="D381" i="13"/>
  <c r="C377" i="13"/>
  <c r="D377" i="13"/>
  <c r="C373" i="13"/>
  <c r="D373" i="13"/>
  <c r="C369" i="13"/>
  <c r="D369" i="13"/>
  <c r="C365" i="13"/>
  <c r="D365" i="13"/>
  <c r="C361" i="13"/>
  <c r="D361" i="13"/>
  <c r="C357" i="13"/>
  <c r="E357" i="13" s="1"/>
  <c r="F357" i="13" s="1"/>
  <c r="D357" i="13"/>
  <c r="C353" i="13"/>
  <c r="D353" i="13"/>
  <c r="C349" i="13"/>
  <c r="D349" i="13"/>
  <c r="D345" i="13"/>
  <c r="C345" i="13"/>
  <c r="C341" i="13"/>
  <c r="D341" i="13"/>
  <c r="C330" i="13"/>
  <c r="D330" i="13"/>
  <c r="D303" i="13"/>
  <c r="C303" i="13"/>
  <c r="C299" i="13"/>
  <c r="D299" i="13"/>
  <c r="C295" i="13"/>
  <c r="D295" i="13"/>
  <c r="C291" i="13"/>
  <c r="D291" i="13"/>
  <c r="C287" i="13"/>
  <c r="D287" i="13"/>
  <c r="D283" i="13"/>
  <c r="C283" i="13"/>
  <c r="C244" i="13"/>
  <c r="E244" i="13" s="1"/>
  <c r="F244" i="13" s="1"/>
  <c r="D244" i="13"/>
  <c r="D240" i="13"/>
  <c r="C240" i="13"/>
  <c r="C236" i="13"/>
  <c r="D236" i="13"/>
  <c r="C232" i="13"/>
  <c r="D232" i="13"/>
  <c r="C228" i="13"/>
  <c r="E228" i="13" s="1"/>
  <c r="F228" i="13" s="1"/>
  <c r="D228" i="13"/>
  <c r="C224" i="13"/>
  <c r="D224" i="13"/>
  <c r="C220" i="13"/>
  <c r="D220" i="13"/>
  <c r="C216" i="13"/>
  <c r="D216" i="13"/>
  <c r="C212" i="13"/>
  <c r="E212" i="13" s="1"/>
  <c r="F212" i="13" s="1"/>
  <c r="D212" i="13"/>
  <c r="C208" i="13"/>
  <c r="D208" i="13"/>
  <c r="C204" i="13"/>
  <c r="D204" i="13"/>
  <c r="C200" i="13"/>
  <c r="D200" i="13"/>
  <c r="C196" i="13"/>
  <c r="E196" i="13" s="1"/>
  <c r="F196" i="13" s="1"/>
  <c r="D196" i="13"/>
  <c r="C192" i="13"/>
  <c r="D192" i="13"/>
  <c r="C188" i="13"/>
  <c r="D188" i="13"/>
  <c r="C184" i="13"/>
  <c r="D184" i="13"/>
  <c r="C180" i="13"/>
  <c r="D180" i="13"/>
  <c r="C176" i="13"/>
  <c r="D176" i="13"/>
  <c r="C172" i="13"/>
  <c r="D172" i="13"/>
  <c r="C168" i="13"/>
  <c r="D168" i="13"/>
  <c r="C164" i="13"/>
  <c r="E164" i="13" s="1"/>
  <c r="F164" i="13" s="1"/>
  <c r="D164" i="13"/>
  <c r="C160" i="13"/>
  <c r="D160" i="13"/>
  <c r="C156" i="13"/>
  <c r="D156" i="13"/>
  <c r="C152" i="13"/>
  <c r="D152" i="13"/>
  <c r="C148" i="13"/>
  <c r="E148" i="13" s="1"/>
  <c r="F148" i="13" s="1"/>
  <c r="D148" i="13"/>
  <c r="C144" i="13"/>
  <c r="D144" i="13"/>
  <c r="C101" i="13"/>
  <c r="D101" i="13"/>
  <c r="D97" i="13"/>
  <c r="C97" i="13"/>
  <c r="C93" i="13"/>
  <c r="E93" i="13" s="1"/>
  <c r="F93" i="13" s="1"/>
  <c r="D93" i="13"/>
  <c r="C89" i="13"/>
  <c r="D89" i="13"/>
  <c r="C85" i="13"/>
  <c r="D85" i="13"/>
  <c r="C81" i="13"/>
  <c r="D81" i="13"/>
  <c r="C77" i="13"/>
  <c r="E77" i="13" s="1"/>
  <c r="F77" i="13" s="1"/>
  <c r="D77" i="13"/>
  <c r="C73" i="13"/>
  <c r="D73" i="13"/>
  <c r="C69" i="13"/>
  <c r="D69" i="13"/>
  <c r="C65" i="13"/>
  <c r="D65" i="13"/>
  <c r="C61" i="13"/>
  <c r="D61" i="13"/>
  <c r="D57" i="13"/>
  <c r="E57" i="13" s="1"/>
  <c r="F57" i="13" s="1"/>
  <c r="C57" i="13"/>
  <c r="C53" i="13"/>
  <c r="D53" i="13"/>
  <c r="C49" i="13"/>
  <c r="D49" i="13"/>
  <c r="D45" i="13"/>
  <c r="E45" i="13" s="1"/>
  <c r="F45" i="13" s="1"/>
  <c r="C45" i="13"/>
  <c r="C41" i="13"/>
  <c r="D41" i="13"/>
  <c r="C37" i="13"/>
  <c r="D37" i="13"/>
  <c r="C33" i="13"/>
  <c r="D33" i="13"/>
  <c r="C29" i="13"/>
  <c r="E29" i="13" s="1"/>
  <c r="F29" i="13" s="1"/>
  <c r="D29" i="13"/>
  <c r="C25" i="13"/>
  <c r="D25" i="13"/>
  <c r="C21" i="13"/>
  <c r="D21" i="13"/>
  <c r="C17" i="13"/>
  <c r="D17" i="13"/>
  <c r="C13" i="13"/>
  <c r="E13" i="13" s="1"/>
  <c r="F13" i="13" s="1"/>
  <c r="D13" i="13"/>
  <c r="C9" i="13"/>
  <c r="D9" i="13"/>
  <c r="C936" i="4"/>
  <c r="D936" i="4"/>
  <c r="C825" i="4"/>
  <c r="D825" i="4"/>
  <c r="D801" i="4"/>
  <c r="E801" i="4" s="1"/>
  <c r="F801" i="4" s="1"/>
  <c r="C801" i="4"/>
  <c r="C777" i="4"/>
  <c r="D777" i="4"/>
  <c r="C745" i="4"/>
  <c r="D745" i="4"/>
  <c r="C714" i="4"/>
  <c r="D714" i="4"/>
  <c r="C682" i="4"/>
  <c r="D682" i="4"/>
  <c r="C658" i="4"/>
  <c r="D658" i="4"/>
  <c r="C630" i="4"/>
  <c r="D630" i="4"/>
  <c r="C606" i="4"/>
  <c r="D606" i="4"/>
  <c r="C582" i="4"/>
  <c r="E582" i="4" s="1"/>
  <c r="F582" i="4" s="1"/>
  <c r="D582" i="4"/>
  <c r="C259" i="4"/>
  <c r="D259" i="4"/>
  <c r="C208" i="4"/>
  <c r="D208" i="4"/>
  <c r="C184" i="4"/>
  <c r="D184" i="4"/>
  <c r="C109" i="4"/>
  <c r="D109" i="4"/>
  <c r="C85" i="4"/>
  <c r="D85" i="4"/>
  <c r="C61" i="4"/>
  <c r="D61" i="4"/>
  <c r="C37" i="4"/>
  <c r="D37" i="4"/>
  <c r="H946" i="4"/>
  <c r="C943" i="4"/>
  <c r="D943" i="4"/>
  <c r="H935" i="4"/>
  <c r="C916" i="4"/>
  <c r="D916" i="4"/>
  <c r="C912" i="4"/>
  <c r="D912" i="4"/>
  <c r="C908" i="4"/>
  <c r="E908" i="4" s="1"/>
  <c r="F908" i="4" s="1"/>
  <c r="D908" i="4"/>
  <c r="D904" i="4"/>
  <c r="C904" i="4"/>
  <c r="C900" i="4"/>
  <c r="D900" i="4"/>
  <c r="C896" i="4"/>
  <c r="D896" i="4"/>
  <c r="C892" i="4"/>
  <c r="E892" i="4" s="1"/>
  <c r="F892" i="4" s="1"/>
  <c r="D892" i="4"/>
  <c r="C888" i="4"/>
  <c r="D888" i="4"/>
  <c r="C884" i="4"/>
  <c r="D884" i="4"/>
  <c r="C880" i="4"/>
  <c r="D880" i="4"/>
  <c r="D876" i="4"/>
  <c r="E876" i="4" s="1"/>
  <c r="F876" i="4" s="1"/>
  <c r="C876" i="4"/>
  <c r="C872" i="4"/>
  <c r="D872" i="4"/>
  <c r="C868" i="4"/>
  <c r="D868" i="4"/>
  <c r="C864" i="4"/>
  <c r="D864" i="4"/>
  <c r="D860" i="4"/>
  <c r="E860" i="4" s="1"/>
  <c r="F860" i="4" s="1"/>
  <c r="C860" i="4"/>
  <c r="C856" i="4"/>
  <c r="D856" i="4"/>
  <c r="C852" i="4"/>
  <c r="D852" i="4"/>
  <c r="C848" i="4"/>
  <c r="D848" i="4"/>
  <c r="C844" i="4"/>
  <c r="E844" i="4" s="1"/>
  <c r="F844" i="4" s="1"/>
  <c r="D844" i="4"/>
  <c r="C840" i="4"/>
  <c r="D840" i="4"/>
  <c r="C836" i="4"/>
  <c r="D836" i="4"/>
  <c r="C832" i="4"/>
  <c r="D832" i="4"/>
  <c r="D828" i="4"/>
  <c r="E828" i="4" s="1"/>
  <c r="F828" i="4" s="1"/>
  <c r="C828" i="4"/>
  <c r="D737" i="4"/>
  <c r="C737" i="4"/>
  <c r="C570" i="4"/>
  <c r="D570" i="4"/>
  <c r="C566" i="4"/>
  <c r="D566" i="4"/>
  <c r="C562" i="4"/>
  <c r="E562" i="4" s="1"/>
  <c r="F562" i="4" s="1"/>
  <c r="D562" i="4"/>
  <c r="C558" i="4"/>
  <c r="D558" i="4"/>
  <c r="C554" i="4"/>
  <c r="D554" i="4"/>
  <c r="C550" i="4"/>
  <c r="D550" i="4"/>
  <c r="C546" i="4"/>
  <c r="E546" i="4" s="1"/>
  <c r="F546" i="4" s="1"/>
  <c r="D546" i="4"/>
  <c r="C542" i="4"/>
  <c r="D542" i="4"/>
  <c r="C538" i="4"/>
  <c r="D538" i="4"/>
  <c r="C534" i="4"/>
  <c r="D534" i="4"/>
  <c r="C530" i="4"/>
  <c r="E530" i="4" s="1"/>
  <c r="F530" i="4" s="1"/>
  <c r="D530" i="4"/>
  <c r="C526" i="4"/>
  <c r="D526" i="4"/>
  <c r="C522" i="4"/>
  <c r="D522" i="4"/>
  <c r="C518" i="4"/>
  <c r="D518" i="4"/>
  <c r="C514" i="4"/>
  <c r="D514" i="4"/>
  <c r="C510" i="4"/>
  <c r="D510" i="4"/>
  <c r="D506" i="4"/>
  <c r="C506" i="4"/>
  <c r="C502" i="4"/>
  <c r="D502" i="4"/>
  <c r="C498" i="4"/>
  <c r="E498" i="4" s="1"/>
  <c r="F498" i="4" s="1"/>
  <c r="D498" i="4"/>
  <c r="D494" i="4"/>
  <c r="C494" i="4"/>
  <c r="D490" i="4"/>
  <c r="C490" i="4"/>
  <c r="C486" i="4"/>
  <c r="D486" i="4"/>
  <c r="D482" i="4"/>
  <c r="E482" i="4" s="1"/>
  <c r="F482" i="4" s="1"/>
  <c r="C482" i="4"/>
  <c r="C478" i="4"/>
  <c r="D478" i="4"/>
  <c r="C474" i="4"/>
  <c r="D474" i="4"/>
  <c r="C470" i="4"/>
  <c r="D470" i="4"/>
  <c r="C466" i="4"/>
  <c r="E466" i="4" s="1"/>
  <c r="F466" i="4" s="1"/>
  <c r="D466" i="4"/>
  <c r="C462" i="4"/>
  <c r="D462" i="4"/>
  <c r="C458" i="4"/>
  <c r="D458" i="4"/>
  <c r="C454" i="4"/>
  <c r="D454" i="4"/>
  <c r="C450" i="4"/>
  <c r="E450" i="4" s="1"/>
  <c r="F450" i="4" s="1"/>
  <c r="D450" i="4"/>
  <c r="C446" i="4"/>
  <c r="D446" i="4"/>
  <c r="C442" i="4"/>
  <c r="D442" i="4"/>
  <c r="C438" i="4"/>
  <c r="D438" i="4"/>
  <c r="C434" i="4"/>
  <c r="E434" i="4" s="1"/>
  <c r="F434" i="4" s="1"/>
  <c r="D434" i="4"/>
  <c r="C430" i="4"/>
  <c r="D430" i="4"/>
  <c r="C426" i="4"/>
  <c r="D426" i="4"/>
  <c r="C422" i="4"/>
  <c r="D422" i="4"/>
  <c r="C418" i="4"/>
  <c r="D418" i="4"/>
  <c r="C414" i="4"/>
  <c r="D414" i="4"/>
  <c r="E414" i="4" s="1"/>
  <c r="F414" i="4" s="1"/>
  <c r="C410" i="4"/>
  <c r="D410" i="4"/>
  <c r="C406" i="4"/>
  <c r="D406" i="4"/>
  <c r="D402" i="4"/>
  <c r="C402" i="4"/>
  <c r="C398" i="4"/>
  <c r="D398" i="4"/>
  <c r="C394" i="4"/>
  <c r="D394" i="4"/>
  <c r="C390" i="4"/>
  <c r="D390" i="4"/>
  <c r="C386" i="4"/>
  <c r="E386" i="4" s="1"/>
  <c r="F386" i="4" s="1"/>
  <c r="D386" i="4"/>
  <c r="C382" i="4"/>
  <c r="D382" i="4"/>
  <c r="C378" i="4"/>
  <c r="D378" i="4"/>
  <c r="D374" i="4"/>
  <c r="C374" i="4"/>
  <c r="C370" i="4"/>
  <c r="D370" i="4"/>
  <c r="C366" i="4"/>
  <c r="D366" i="4"/>
  <c r="C362" i="4"/>
  <c r="D362" i="4"/>
  <c r="C358" i="4"/>
  <c r="D358" i="4"/>
  <c r="C354" i="4"/>
  <c r="D354" i="4"/>
  <c r="C350" i="4"/>
  <c r="D350" i="4"/>
  <c r="C346" i="4"/>
  <c r="D346" i="4"/>
  <c r="C342" i="4"/>
  <c r="D342" i="4"/>
  <c r="C338" i="4"/>
  <c r="D338" i="4"/>
  <c r="C334" i="4"/>
  <c r="D334" i="4"/>
  <c r="C330" i="4"/>
  <c r="D330" i="4"/>
  <c r="C326" i="4"/>
  <c r="D326" i="4"/>
  <c r="C322" i="4"/>
  <c r="D322" i="4"/>
  <c r="C318" i="4"/>
  <c r="D318" i="4"/>
  <c r="C314" i="4"/>
  <c r="D314" i="4"/>
  <c r="C310" i="4"/>
  <c r="D310" i="4"/>
  <c r="C306" i="4"/>
  <c r="D306" i="4"/>
  <c r="C302" i="4"/>
  <c r="D302" i="4"/>
  <c r="C298" i="4"/>
  <c r="D298" i="4"/>
  <c r="C294" i="4"/>
  <c r="D294" i="4"/>
  <c r="C290" i="4"/>
  <c r="D290" i="4"/>
  <c r="C286" i="4"/>
  <c r="D286" i="4"/>
  <c r="C282" i="4"/>
  <c r="D282" i="4"/>
  <c r="C278" i="4"/>
  <c r="D278" i="4"/>
  <c r="C274" i="4"/>
  <c r="D274" i="4"/>
  <c r="C243" i="4"/>
  <c r="D243" i="4"/>
  <c r="C239" i="4"/>
  <c r="D239" i="4"/>
  <c r="C235" i="4"/>
  <c r="D235" i="4"/>
  <c r="C231" i="4"/>
  <c r="E231" i="4" s="1"/>
  <c r="F231" i="4" s="1"/>
  <c r="D231" i="4"/>
  <c r="C160" i="4"/>
  <c r="D160" i="4"/>
  <c r="C156" i="4"/>
  <c r="D156" i="4"/>
  <c r="C152" i="4"/>
  <c r="D152" i="4"/>
  <c r="C148" i="4"/>
  <c r="D148" i="4"/>
  <c r="C144" i="4"/>
  <c r="D144" i="4"/>
  <c r="C140" i="4"/>
  <c r="D140" i="4"/>
  <c r="C136" i="4"/>
  <c r="D136" i="4"/>
  <c r="C132" i="4"/>
  <c r="D132" i="4"/>
  <c r="C128" i="4"/>
  <c r="D128" i="4"/>
  <c r="C124" i="4"/>
  <c r="D124" i="4"/>
  <c r="C120" i="4"/>
  <c r="D120" i="4"/>
  <c r="C33" i="4"/>
  <c r="D33" i="4"/>
  <c r="D14" i="4"/>
  <c r="C14" i="4"/>
  <c r="C10" i="4"/>
  <c r="D10" i="4"/>
  <c r="C928" i="4"/>
  <c r="D928" i="4"/>
  <c r="C817" i="4"/>
  <c r="D817" i="4"/>
  <c r="C793" i="4"/>
  <c r="D793" i="4"/>
  <c r="C773" i="4"/>
  <c r="D773" i="4"/>
  <c r="C757" i="4"/>
  <c r="D757" i="4"/>
  <c r="C741" i="4"/>
  <c r="D741" i="4"/>
  <c r="C726" i="4"/>
  <c r="D726" i="4"/>
  <c r="C706" i="4"/>
  <c r="D706" i="4"/>
  <c r="C690" i="4"/>
  <c r="D690" i="4"/>
  <c r="C674" i="4"/>
  <c r="D674" i="4"/>
  <c r="C654" i="4"/>
  <c r="D654" i="4"/>
  <c r="C634" i="4"/>
  <c r="D634" i="4"/>
  <c r="C610" i="4"/>
  <c r="D610" i="4"/>
  <c r="C586" i="4"/>
  <c r="D586" i="4"/>
  <c r="C247" i="4"/>
  <c r="D247" i="4"/>
  <c r="C228" i="4"/>
  <c r="D228" i="4"/>
  <c r="C204" i="4"/>
  <c r="D204" i="4"/>
  <c r="C176" i="4"/>
  <c r="D176" i="4"/>
  <c r="C101" i="4"/>
  <c r="D101" i="4"/>
  <c r="C81" i="4"/>
  <c r="D81" i="4"/>
  <c r="C57" i="4"/>
  <c r="D57" i="4"/>
  <c r="C26" i="4"/>
  <c r="D26" i="4"/>
  <c r="C950" i="4"/>
  <c r="D950" i="4"/>
  <c r="C946" i="4"/>
  <c r="D946" i="4"/>
  <c r="C939" i="4"/>
  <c r="D939" i="4"/>
  <c r="C935" i="4"/>
  <c r="D935" i="4"/>
  <c r="C931" i="4"/>
  <c r="D931" i="4"/>
  <c r="C927" i="4"/>
  <c r="D927" i="4"/>
  <c r="C923" i="4"/>
  <c r="D923" i="4"/>
  <c r="C919" i="4"/>
  <c r="E919" i="4" s="1"/>
  <c r="F919" i="4" s="1"/>
  <c r="D919" i="4"/>
  <c r="H915" i="4"/>
  <c r="D824" i="4"/>
  <c r="C824" i="4"/>
  <c r="C820" i="4"/>
  <c r="D820" i="4"/>
  <c r="C816" i="4"/>
  <c r="D816" i="4"/>
  <c r="C812" i="4"/>
  <c r="D812" i="4"/>
  <c r="E812" i="4" s="1"/>
  <c r="F812" i="4" s="1"/>
  <c r="C808" i="4"/>
  <c r="D808" i="4"/>
  <c r="D804" i="4"/>
  <c r="C804" i="4"/>
  <c r="C800" i="4"/>
  <c r="D800" i="4"/>
  <c r="C796" i="4"/>
  <c r="D796" i="4"/>
  <c r="E796" i="4" s="1"/>
  <c r="F796" i="4" s="1"/>
  <c r="C792" i="4"/>
  <c r="D792" i="4"/>
  <c r="E792" i="4" s="1"/>
  <c r="F792" i="4" s="1"/>
  <c r="C788" i="4"/>
  <c r="D788" i="4"/>
  <c r="C784" i="4"/>
  <c r="D784" i="4"/>
  <c r="C780" i="4"/>
  <c r="D780" i="4"/>
  <c r="E780" i="4" s="1"/>
  <c r="F780" i="4" s="1"/>
  <c r="C776" i="4"/>
  <c r="D776" i="4"/>
  <c r="C772" i="4"/>
  <c r="D772" i="4"/>
  <c r="C768" i="4"/>
  <c r="D768" i="4"/>
  <c r="C764" i="4"/>
  <c r="D764" i="4"/>
  <c r="E764" i="4" s="1"/>
  <c r="F764" i="4" s="1"/>
  <c r="C760" i="4"/>
  <c r="D760" i="4"/>
  <c r="C756" i="4"/>
  <c r="D756" i="4"/>
  <c r="C752" i="4"/>
  <c r="D752" i="4"/>
  <c r="C748" i="4"/>
  <c r="D748" i="4"/>
  <c r="E748" i="4" s="1"/>
  <c r="F748" i="4" s="1"/>
  <c r="C744" i="4"/>
  <c r="D744" i="4"/>
  <c r="C733" i="4"/>
  <c r="D733" i="4"/>
  <c r="D729" i="4"/>
  <c r="C729" i="4"/>
  <c r="C725" i="4"/>
  <c r="D725" i="4"/>
  <c r="E725" i="4" s="1"/>
  <c r="F725" i="4" s="1"/>
  <c r="C721" i="4"/>
  <c r="D721" i="4"/>
  <c r="C717" i="4"/>
  <c r="D717" i="4"/>
  <c r="C713" i="4"/>
  <c r="D713" i="4"/>
  <c r="C709" i="4"/>
  <c r="D709" i="4"/>
  <c r="E709" i="4" s="1"/>
  <c r="F709" i="4" s="1"/>
  <c r="C705" i="4"/>
  <c r="D705" i="4"/>
  <c r="C701" i="4"/>
  <c r="D701" i="4"/>
  <c r="C697" i="4"/>
  <c r="D697" i="4"/>
  <c r="C693" i="4"/>
  <c r="D693" i="4"/>
  <c r="E693" i="4" s="1"/>
  <c r="F693" i="4" s="1"/>
  <c r="C689" i="4"/>
  <c r="D689" i="4"/>
  <c r="C685" i="4"/>
  <c r="D685" i="4"/>
  <c r="C681" i="4"/>
  <c r="D681" i="4"/>
  <c r="C677" i="4"/>
  <c r="D677" i="4"/>
  <c r="E677" i="4" s="1"/>
  <c r="F677" i="4" s="1"/>
  <c r="C673" i="4"/>
  <c r="D673" i="4"/>
  <c r="C669" i="4"/>
  <c r="D669" i="4"/>
  <c r="D665" i="4"/>
  <c r="C665" i="4"/>
  <c r="C661" i="4"/>
  <c r="D661" i="4"/>
  <c r="E661" i="4" s="1"/>
  <c r="F661" i="4" s="1"/>
  <c r="C657" i="4"/>
  <c r="D657" i="4"/>
  <c r="E657" i="4" s="1"/>
  <c r="F657" i="4" s="1"/>
  <c r="C653" i="4"/>
  <c r="D653" i="4"/>
  <c r="C649" i="4"/>
  <c r="D649" i="4"/>
  <c r="C645" i="4"/>
  <c r="D645" i="4"/>
  <c r="C641" i="4"/>
  <c r="D641" i="4"/>
  <c r="C637" i="4"/>
  <c r="D637" i="4"/>
  <c r="C633" i="4"/>
  <c r="D633" i="4"/>
  <c r="C629" i="4"/>
  <c r="D629" i="4"/>
  <c r="C625" i="4"/>
  <c r="D625" i="4"/>
  <c r="C621" i="4"/>
  <c r="D621" i="4"/>
  <c r="D617" i="4"/>
  <c r="C617" i="4"/>
  <c r="C613" i="4"/>
  <c r="D613" i="4"/>
  <c r="C609" i="4"/>
  <c r="D609" i="4"/>
  <c r="C605" i="4"/>
  <c r="D605" i="4"/>
  <c r="D601" i="4"/>
  <c r="C601" i="4"/>
  <c r="C597" i="4"/>
  <c r="D597" i="4"/>
  <c r="E597" i="4" s="1"/>
  <c r="F597" i="4" s="1"/>
  <c r="C593" i="4"/>
  <c r="D593" i="4"/>
  <c r="C589" i="4"/>
  <c r="D589" i="4"/>
  <c r="D585" i="4"/>
  <c r="C585" i="4"/>
  <c r="C581" i="4"/>
  <c r="D581" i="4"/>
  <c r="C577" i="4"/>
  <c r="D577" i="4"/>
  <c r="C573" i="4"/>
  <c r="D573" i="4"/>
  <c r="C270" i="4"/>
  <c r="D270" i="4"/>
  <c r="C266" i="4"/>
  <c r="D266" i="4"/>
  <c r="C262" i="4"/>
  <c r="D262" i="4"/>
  <c r="C258" i="4"/>
  <c r="D258" i="4"/>
  <c r="C254" i="4"/>
  <c r="D254" i="4"/>
  <c r="C250" i="4"/>
  <c r="D250" i="4"/>
  <c r="C246" i="4"/>
  <c r="D246" i="4"/>
  <c r="C227" i="4"/>
  <c r="D227" i="4"/>
  <c r="D223" i="4"/>
  <c r="C223" i="4"/>
  <c r="C219" i="4"/>
  <c r="D219" i="4"/>
  <c r="E219" i="4" s="1"/>
  <c r="F219" i="4" s="1"/>
  <c r="C215" i="4"/>
  <c r="D215" i="4"/>
  <c r="E215" i="4" s="1"/>
  <c r="F215" i="4" s="1"/>
  <c r="C211" i="4"/>
  <c r="D211" i="4"/>
  <c r="C207" i="4"/>
  <c r="D207" i="4"/>
  <c r="C203" i="4"/>
  <c r="D203" i="4"/>
  <c r="E203" i="4" s="1"/>
  <c r="F203" i="4" s="1"/>
  <c r="C199" i="4"/>
  <c r="D199" i="4"/>
  <c r="C195" i="4"/>
  <c r="D195" i="4"/>
  <c r="C191" i="4"/>
  <c r="D191" i="4"/>
  <c r="C187" i="4"/>
  <c r="D187" i="4"/>
  <c r="D183" i="4"/>
  <c r="C183" i="4"/>
  <c r="C179" i="4"/>
  <c r="D179" i="4"/>
  <c r="C175" i="4"/>
  <c r="D175" i="4"/>
  <c r="C171" i="4"/>
  <c r="D171" i="4"/>
  <c r="C167" i="4"/>
  <c r="D167" i="4"/>
  <c r="C163" i="4"/>
  <c r="D163" i="4"/>
  <c r="C116" i="4"/>
  <c r="D116" i="4"/>
  <c r="C112" i="4"/>
  <c r="D112" i="4"/>
  <c r="C108" i="4"/>
  <c r="D108" i="4"/>
  <c r="C104" i="4"/>
  <c r="D104" i="4"/>
  <c r="C100" i="4"/>
  <c r="D100" i="4"/>
  <c r="C96" i="4"/>
  <c r="D96" i="4"/>
  <c r="C92" i="4"/>
  <c r="D92" i="4"/>
  <c r="C88" i="4"/>
  <c r="D88" i="4"/>
  <c r="C84" i="4"/>
  <c r="D84" i="4"/>
  <c r="C80" i="4"/>
  <c r="D80" i="4"/>
  <c r="C76" i="4"/>
  <c r="D76" i="4"/>
  <c r="C72" i="4"/>
  <c r="D72" i="4"/>
  <c r="C68" i="4"/>
  <c r="D68" i="4"/>
  <c r="C64" i="4"/>
  <c r="D64" i="4"/>
  <c r="E64" i="4" s="1"/>
  <c r="F64" i="4" s="1"/>
  <c r="C60" i="4"/>
  <c r="D60" i="4"/>
  <c r="C56" i="4"/>
  <c r="D56" i="4"/>
  <c r="C52" i="4"/>
  <c r="D52" i="4"/>
  <c r="C48" i="4"/>
  <c r="D48" i="4"/>
  <c r="C44" i="4"/>
  <c r="D44" i="4"/>
  <c r="C40" i="4"/>
  <c r="D40" i="4"/>
  <c r="C36" i="4"/>
  <c r="D36" i="4"/>
  <c r="D29" i="4"/>
  <c r="C29" i="4"/>
  <c r="C25" i="4"/>
  <c r="D25" i="4"/>
  <c r="C21" i="4"/>
  <c r="D21" i="4"/>
  <c r="C17" i="4"/>
  <c r="D17" i="4"/>
  <c r="C942" i="4"/>
  <c r="D942" i="4"/>
  <c r="D915" i="4"/>
  <c r="C915" i="4"/>
  <c r="C911" i="4"/>
  <c r="D911" i="4"/>
  <c r="C907" i="4"/>
  <c r="D907" i="4"/>
  <c r="C903" i="4"/>
  <c r="D903" i="4"/>
  <c r="C899" i="4"/>
  <c r="D899" i="4"/>
  <c r="C895" i="4"/>
  <c r="D895" i="4"/>
  <c r="C891" i="4"/>
  <c r="D891" i="4"/>
  <c r="C887" i="4"/>
  <c r="D887" i="4"/>
  <c r="C883" i="4"/>
  <c r="D883" i="4"/>
  <c r="C879" i="4"/>
  <c r="D879" i="4"/>
  <c r="C875" i="4"/>
  <c r="D875" i="4"/>
  <c r="C871" i="4"/>
  <c r="D871" i="4"/>
  <c r="C867" i="4"/>
  <c r="D867" i="4"/>
  <c r="C863" i="4"/>
  <c r="D863" i="4"/>
  <c r="C859" i="4"/>
  <c r="D859" i="4"/>
  <c r="C855" i="4"/>
  <c r="D855" i="4"/>
  <c r="C851" i="4"/>
  <c r="D851" i="4"/>
  <c r="C847" i="4"/>
  <c r="D847" i="4"/>
  <c r="C843" i="4"/>
  <c r="D843" i="4"/>
  <c r="C839" i="4"/>
  <c r="D839" i="4"/>
  <c r="E839" i="4" s="1"/>
  <c r="F839" i="4" s="1"/>
  <c r="C835" i="4"/>
  <c r="D835" i="4"/>
  <c r="C831" i="4"/>
  <c r="D831" i="4"/>
  <c r="C827" i="4"/>
  <c r="D827" i="4"/>
  <c r="C740" i="4"/>
  <c r="D740" i="4"/>
  <c r="C736" i="4"/>
  <c r="D736" i="4"/>
  <c r="C569" i="4"/>
  <c r="D569" i="4"/>
  <c r="C565" i="4"/>
  <c r="D565" i="4"/>
  <c r="C561" i="4"/>
  <c r="D561" i="4"/>
  <c r="C557" i="4"/>
  <c r="D557" i="4"/>
  <c r="C553" i="4"/>
  <c r="D553" i="4"/>
  <c r="C549" i="4"/>
  <c r="D549" i="4"/>
  <c r="C545" i="4"/>
  <c r="D545" i="4"/>
  <c r="C541" i="4"/>
  <c r="D541" i="4"/>
  <c r="C537" i="4"/>
  <c r="D537" i="4"/>
  <c r="C533" i="4"/>
  <c r="D533" i="4"/>
  <c r="C529" i="4"/>
  <c r="D529" i="4"/>
  <c r="C525" i="4"/>
  <c r="D525" i="4"/>
  <c r="C521" i="4"/>
  <c r="D521" i="4"/>
  <c r="C517" i="4"/>
  <c r="D517" i="4"/>
  <c r="C513" i="4"/>
  <c r="D513" i="4"/>
  <c r="C509" i="4"/>
  <c r="D509" i="4"/>
  <c r="C505" i="4"/>
  <c r="D505" i="4"/>
  <c r="C501" i="4"/>
  <c r="D501" i="4"/>
  <c r="D497" i="4"/>
  <c r="C497" i="4"/>
  <c r="C493" i="4"/>
  <c r="D493" i="4"/>
  <c r="C489" i="4"/>
  <c r="D489" i="4"/>
  <c r="C485" i="4"/>
  <c r="D485" i="4"/>
  <c r="C481" i="4"/>
  <c r="D481" i="4"/>
  <c r="C477" i="4"/>
  <c r="D477" i="4"/>
  <c r="D473" i="4"/>
  <c r="C473" i="4"/>
  <c r="C469" i="4"/>
  <c r="D469" i="4"/>
  <c r="C465" i="4"/>
  <c r="D465" i="4"/>
  <c r="C461" i="4"/>
  <c r="D461" i="4"/>
  <c r="D457" i="4"/>
  <c r="C457" i="4"/>
  <c r="C453" i="4"/>
  <c r="D453" i="4"/>
  <c r="C449" i="4"/>
  <c r="D449" i="4"/>
  <c r="C445" i="4"/>
  <c r="D445" i="4"/>
  <c r="C441" i="4"/>
  <c r="D441" i="4"/>
  <c r="C437" i="4"/>
  <c r="D437" i="4"/>
  <c r="C433" i="4"/>
  <c r="D433" i="4"/>
  <c r="D429" i="4"/>
  <c r="C429" i="4"/>
  <c r="C425" i="4"/>
  <c r="D425" i="4"/>
  <c r="C421" i="4"/>
  <c r="D421" i="4"/>
  <c r="C417" i="4"/>
  <c r="D417" i="4"/>
  <c r="D413" i="4"/>
  <c r="C413" i="4"/>
  <c r="C409" i="4"/>
  <c r="D409" i="4"/>
  <c r="C405" i="4"/>
  <c r="D405" i="4"/>
  <c r="C401" i="4"/>
  <c r="D401" i="4"/>
  <c r="C397" i="4"/>
  <c r="D397" i="4"/>
  <c r="C393" i="4"/>
  <c r="D393" i="4"/>
  <c r="C389" i="4"/>
  <c r="D389" i="4"/>
  <c r="C385" i="4"/>
  <c r="D385" i="4"/>
  <c r="C381" i="4"/>
  <c r="D381" i="4"/>
  <c r="C377" i="4"/>
  <c r="D377" i="4"/>
  <c r="C373" i="4"/>
  <c r="D373" i="4"/>
  <c r="C369" i="4"/>
  <c r="D369" i="4"/>
  <c r="C365" i="4"/>
  <c r="D365" i="4"/>
  <c r="D361" i="4"/>
  <c r="C361" i="4"/>
  <c r="C357" i="4"/>
  <c r="D357" i="4"/>
  <c r="C353" i="4"/>
  <c r="D353" i="4"/>
  <c r="C349" i="4"/>
  <c r="D349" i="4"/>
  <c r="C345" i="4"/>
  <c r="D345" i="4"/>
  <c r="C341" i="4"/>
  <c r="D341" i="4"/>
  <c r="C337" i="4"/>
  <c r="D337" i="4"/>
  <c r="C333" i="4"/>
  <c r="D333" i="4"/>
  <c r="D329" i="4"/>
  <c r="C329" i="4"/>
  <c r="D325" i="4"/>
  <c r="C325" i="4"/>
  <c r="C321" i="4"/>
  <c r="D321" i="4"/>
  <c r="C317" i="4"/>
  <c r="D317" i="4"/>
  <c r="C313" i="4"/>
  <c r="D313" i="4"/>
  <c r="C309" i="4"/>
  <c r="D309" i="4"/>
  <c r="C305" i="4"/>
  <c r="D305" i="4"/>
  <c r="C301" i="4"/>
  <c r="D301" i="4"/>
  <c r="C297" i="4"/>
  <c r="D297" i="4"/>
  <c r="C293" i="4"/>
  <c r="D293" i="4"/>
  <c r="C289" i="4"/>
  <c r="D289" i="4"/>
  <c r="C285" i="4"/>
  <c r="D285" i="4"/>
  <c r="E285" i="4" s="1"/>
  <c r="F285" i="4" s="1"/>
  <c r="D281" i="4"/>
  <c r="C281" i="4"/>
  <c r="C277" i="4"/>
  <c r="D277" i="4"/>
  <c r="D273" i="4"/>
  <c r="C273" i="4"/>
  <c r="C242" i="4"/>
  <c r="D242" i="4"/>
  <c r="C238" i="4"/>
  <c r="D238" i="4"/>
  <c r="C234" i="4"/>
  <c r="D234" i="4"/>
  <c r="D159" i="4"/>
  <c r="C159" i="4"/>
  <c r="C155" i="4"/>
  <c r="D155" i="4"/>
  <c r="C151" i="4"/>
  <c r="D151" i="4"/>
  <c r="C147" i="4"/>
  <c r="D147" i="4"/>
  <c r="C143" i="4"/>
  <c r="D143" i="4"/>
  <c r="C139" i="4"/>
  <c r="D139" i="4"/>
  <c r="C135" i="4"/>
  <c r="D135" i="4"/>
  <c r="C131" i="4"/>
  <c r="D131" i="4"/>
  <c r="C127" i="4"/>
  <c r="D127" i="4"/>
  <c r="D123" i="4"/>
  <c r="C123" i="4"/>
  <c r="C119" i="4"/>
  <c r="D119" i="4"/>
  <c r="D13" i="4"/>
  <c r="C13" i="4"/>
  <c r="C9" i="4"/>
  <c r="D9" i="4"/>
  <c r="C821" i="4"/>
  <c r="D821" i="4"/>
  <c r="C797" i="4"/>
  <c r="D797" i="4"/>
  <c r="D765" i="4"/>
  <c r="C765" i="4"/>
  <c r="C730" i="4"/>
  <c r="D730" i="4"/>
  <c r="C698" i="4"/>
  <c r="D698" i="4"/>
  <c r="C670" i="4"/>
  <c r="D670" i="4"/>
  <c r="C642" i="4"/>
  <c r="D642" i="4"/>
  <c r="C618" i="4"/>
  <c r="D618" i="4"/>
  <c r="C594" i="4"/>
  <c r="D594" i="4"/>
  <c r="C267" i="4"/>
  <c r="D267" i="4"/>
  <c r="C212" i="4"/>
  <c r="D212" i="4"/>
  <c r="C188" i="4"/>
  <c r="D188" i="4"/>
  <c r="D164" i="4"/>
  <c r="C164" i="4"/>
  <c r="C89" i="4"/>
  <c r="D89" i="4"/>
  <c r="C65" i="4"/>
  <c r="D65" i="4"/>
  <c r="C41" i="4"/>
  <c r="D41" i="4"/>
  <c r="C949" i="4"/>
  <c r="D949" i="4"/>
  <c r="C938" i="4"/>
  <c r="D938" i="4"/>
  <c r="D934" i="4"/>
  <c r="C934" i="4"/>
  <c r="C930" i="4"/>
  <c r="D930" i="4"/>
  <c r="C926" i="4"/>
  <c r="D926" i="4"/>
  <c r="C922" i="4"/>
  <c r="D922" i="4"/>
  <c r="C823" i="4"/>
  <c r="D823" i="4"/>
  <c r="C819" i="4"/>
  <c r="D819" i="4"/>
  <c r="C815" i="4"/>
  <c r="D815" i="4"/>
  <c r="C811" i="4"/>
  <c r="D811" i="4"/>
  <c r="C807" i="4"/>
  <c r="D807" i="4"/>
  <c r="C803" i="4"/>
  <c r="D803" i="4"/>
  <c r="C799" i="4"/>
  <c r="D799" i="4"/>
  <c r="C795" i="4"/>
  <c r="D795" i="4"/>
  <c r="C791" i="4"/>
  <c r="D791" i="4"/>
  <c r="D787" i="4"/>
  <c r="C787" i="4"/>
  <c r="C783" i="4"/>
  <c r="D783" i="4"/>
  <c r="C779" i="4"/>
  <c r="D779" i="4"/>
  <c r="C775" i="4"/>
  <c r="D775" i="4"/>
  <c r="D771" i="4"/>
  <c r="C771" i="4"/>
  <c r="C767" i="4"/>
  <c r="D767" i="4"/>
  <c r="C763" i="4"/>
  <c r="D763" i="4"/>
  <c r="D759" i="4"/>
  <c r="C759" i="4"/>
  <c r="C755" i="4"/>
  <c r="D755" i="4"/>
  <c r="C751" i="4"/>
  <c r="D751" i="4"/>
  <c r="C747" i="4"/>
  <c r="D747" i="4"/>
  <c r="C743" i="4"/>
  <c r="D743" i="4"/>
  <c r="C732" i="4"/>
  <c r="D732" i="4"/>
  <c r="C728" i="4"/>
  <c r="D728" i="4"/>
  <c r="C724" i="4"/>
  <c r="D724" i="4"/>
  <c r="C720" i="4"/>
  <c r="D720" i="4"/>
  <c r="C716" i="4"/>
  <c r="D716" i="4"/>
  <c r="C712" i="4"/>
  <c r="D712" i="4"/>
  <c r="C708" i="4"/>
  <c r="D708" i="4"/>
  <c r="C704" i="4"/>
  <c r="D704" i="4"/>
  <c r="C700" i="4"/>
  <c r="D700" i="4"/>
  <c r="C696" i="4"/>
  <c r="D696" i="4"/>
  <c r="C692" i="4"/>
  <c r="D692" i="4"/>
  <c r="C688" i="4"/>
  <c r="D688" i="4"/>
  <c r="C684" i="4"/>
  <c r="D684" i="4"/>
  <c r="C680" i="4"/>
  <c r="D680" i="4"/>
  <c r="C676" i="4"/>
  <c r="D676" i="4"/>
  <c r="C672" i="4"/>
  <c r="D672" i="4"/>
  <c r="C668" i="4"/>
  <c r="D668" i="4"/>
  <c r="C664" i="4"/>
  <c r="D664" i="4"/>
  <c r="C660" i="4"/>
  <c r="D660" i="4"/>
  <c r="C656" i="4"/>
  <c r="D656" i="4"/>
  <c r="C652" i="4"/>
  <c r="D652" i="4"/>
  <c r="C648" i="4"/>
  <c r="D648" i="4"/>
  <c r="C644" i="4"/>
  <c r="D644" i="4"/>
  <c r="C640" i="4"/>
  <c r="D640" i="4"/>
  <c r="D636" i="4"/>
  <c r="C636" i="4"/>
  <c r="C632" i="4"/>
  <c r="D632" i="4"/>
  <c r="C628" i="4"/>
  <c r="D628" i="4"/>
  <c r="C624" i="4"/>
  <c r="D624" i="4"/>
  <c r="D620" i="4"/>
  <c r="C620" i="4"/>
  <c r="C616" i="4"/>
  <c r="D616" i="4"/>
  <c r="C612" i="4"/>
  <c r="D612" i="4"/>
  <c r="C608" i="4"/>
  <c r="D608" i="4"/>
  <c r="C604" i="4"/>
  <c r="D604" i="4"/>
  <c r="C600" i="4"/>
  <c r="D600" i="4"/>
  <c r="C596" i="4"/>
  <c r="D596" i="4"/>
  <c r="C592" i="4"/>
  <c r="D592" i="4"/>
  <c r="C588" i="4"/>
  <c r="D588" i="4"/>
  <c r="C584" i="4"/>
  <c r="D584" i="4"/>
  <c r="D580" i="4"/>
  <c r="C580" i="4"/>
  <c r="C576" i="4"/>
  <c r="D576" i="4"/>
  <c r="C572" i="4"/>
  <c r="D572" i="4"/>
  <c r="C269" i="4"/>
  <c r="D269" i="4"/>
  <c r="C265" i="4"/>
  <c r="D265" i="4"/>
  <c r="C261" i="4"/>
  <c r="D261" i="4"/>
  <c r="C257" i="4"/>
  <c r="D257" i="4"/>
  <c r="D253" i="4"/>
  <c r="C253" i="4"/>
  <c r="C249" i="4"/>
  <c r="D249" i="4"/>
  <c r="C230" i="4"/>
  <c r="D230" i="4"/>
  <c r="C226" i="4"/>
  <c r="D226" i="4"/>
  <c r="C222" i="4"/>
  <c r="D222" i="4"/>
  <c r="C218" i="4"/>
  <c r="D218" i="4"/>
  <c r="C214" i="4"/>
  <c r="D214" i="4"/>
  <c r="C210" i="4"/>
  <c r="D210" i="4"/>
  <c r="C206" i="4"/>
  <c r="D206" i="4"/>
  <c r="C202" i="4"/>
  <c r="D202" i="4"/>
  <c r="C198" i="4"/>
  <c r="D198" i="4"/>
  <c r="D194" i="4"/>
  <c r="C194" i="4"/>
  <c r="C190" i="4"/>
  <c r="D190" i="4"/>
  <c r="C186" i="4"/>
  <c r="D186" i="4"/>
  <c r="C182" i="4"/>
  <c r="D182" i="4"/>
  <c r="D178" i="4"/>
  <c r="C178" i="4"/>
  <c r="C174" i="4"/>
  <c r="D174" i="4"/>
  <c r="C170" i="4"/>
  <c r="D170" i="4"/>
  <c r="C166" i="4"/>
  <c r="D166" i="4"/>
  <c r="C162" i="4"/>
  <c r="D162" i="4"/>
  <c r="C115" i="4"/>
  <c r="D115" i="4"/>
  <c r="C111" i="4"/>
  <c r="D111" i="4"/>
  <c r="C107" i="4"/>
  <c r="D107" i="4"/>
  <c r="C103" i="4"/>
  <c r="D103" i="4"/>
  <c r="C99" i="4"/>
  <c r="D99" i="4"/>
  <c r="C95" i="4"/>
  <c r="D95" i="4"/>
  <c r="C91" i="4"/>
  <c r="D91" i="4"/>
  <c r="C87" i="4"/>
  <c r="D87" i="4"/>
  <c r="C83" i="4"/>
  <c r="D83" i="4"/>
  <c r="C79" i="4"/>
  <c r="D79" i="4"/>
  <c r="C75" i="4"/>
  <c r="D75" i="4"/>
  <c r="C71" i="4"/>
  <c r="D71" i="4"/>
  <c r="C67" i="4"/>
  <c r="D67" i="4"/>
  <c r="C63" i="4"/>
  <c r="D63" i="4"/>
  <c r="D59" i="4"/>
  <c r="C59" i="4"/>
  <c r="C55" i="4"/>
  <c r="D55" i="4"/>
  <c r="D51" i="4"/>
  <c r="C51" i="4"/>
  <c r="C47" i="4"/>
  <c r="D47" i="4"/>
  <c r="C43" i="4"/>
  <c r="D43" i="4"/>
  <c r="C39" i="4"/>
  <c r="D39" i="4"/>
  <c r="C35" i="4"/>
  <c r="D35" i="4"/>
  <c r="C32" i="4"/>
  <c r="D32" i="4"/>
  <c r="D28" i="4"/>
  <c r="C28" i="4"/>
  <c r="C24" i="4"/>
  <c r="D24" i="4"/>
  <c r="C20" i="4"/>
  <c r="D20" i="4"/>
  <c r="D932" i="4"/>
  <c r="C932" i="4"/>
  <c r="C805" i="4"/>
  <c r="D805" i="4"/>
  <c r="C781" i="4"/>
  <c r="D781" i="4"/>
  <c r="C749" i="4"/>
  <c r="D749" i="4"/>
  <c r="C718" i="4"/>
  <c r="D718" i="4"/>
  <c r="C694" i="4"/>
  <c r="D694" i="4"/>
  <c r="C662" i="4"/>
  <c r="D662" i="4"/>
  <c r="C638" i="4"/>
  <c r="D638" i="4"/>
  <c r="C614" i="4"/>
  <c r="D614" i="4"/>
  <c r="C590" i="4"/>
  <c r="D590" i="4"/>
  <c r="C574" i="4"/>
  <c r="D574" i="4"/>
  <c r="C255" i="4"/>
  <c r="D255" i="4"/>
  <c r="D216" i="4"/>
  <c r="C216" i="4"/>
  <c r="C192" i="4"/>
  <c r="D192" i="4"/>
  <c r="C172" i="4"/>
  <c r="D172" i="4"/>
  <c r="D97" i="4"/>
  <c r="C97" i="4"/>
  <c r="D69" i="4"/>
  <c r="C69" i="4"/>
  <c r="C49" i="4"/>
  <c r="D49" i="4"/>
  <c r="C22" i="4"/>
  <c r="D22" i="4"/>
  <c r="D6" i="4"/>
  <c r="C6" i="4"/>
  <c r="C945" i="4"/>
  <c r="D945" i="4"/>
  <c r="C941" i="4"/>
  <c r="D941" i="4"/>
  <c r="H929" i="4"/>
  <c r="H925" i="4"/>
  <c r="C918" i="4"/>
  <c r="D918" i="4"/>
  <c r="C914" i="4"/>
  <c r="D914" i="4"/>
  <c r="C910" i="4"/>
  <c r="D910" i="4"/>
  <c r="C906" i="4"/>
  <c r="D906" i="4"/>
  <c r="C902" i="4"/>
  <c r="D902" i="4"/>
  <c r="D898" i="4"/>
  <c r="C898" i="4"/>
  <c r="C894" i="4"/>
  <c r="D894" i="4"/>
  <c r="C890" i="4"/>
  <c r="D890" i="4"/>
  <c r="C886" i="4"/>
  <c r="D886" i="4"/>
  <c r="C882" i="4"/>
  <c r="D882" i="4"/>
  <c r="C878" i="4"/>
  <c r="D878" i="4"/>
  <c r="C874" i="4"/>
  <c r="D874" i="4"/>
  <c r="C870" i="4"/>
  <c r="D870" i="4"/>
  <c r="C866" i="4"/>
  <c r="D866" i="4"/>
  <c r="C862" i="4"/>
  <c r="D862" i="4"/>
  <c r="C858" i="4"/>
  <c r="D858" i="4"/>
  <c r="C854" i="4"/>
  <c r="D854" i="4"/>
  <c r="C850" i="4"/>
  <c r="D850" i="4"/>
  <c r="C846" i="4"/>
  <c r="D846" i="4"/>
  <c r="C842" i="4"/>
  <c r="D842" i="4"/>
  <c r="D838" i="4"/>
  <c r="C838" i="4"/>
  <c r="C834" i="4"/>
  <c r="D834" i="4"/>
  <c r="C830" i="4"/>
  <c r="D830" i="4"/>
  <c r="C739" i="4"/>
  <c r="D739" i="4"/>
  <c r="C735" i="4"/>
  <c r="D735" i="4"/>
  <c r="C568" i="4"/>
  <c r="D568" i="4"/>
  <c r="C564" i="4"/>
  <c r="D564" i="4"/>
  <c r="C560" i="4"/>
  <c r="D560" i="4"/>
  <c r="C556" i="4"/>
  <c r="D556" i="4"/>
  <c r="C552" i="4"/>
  <c r="D552" i="4"/>
  <c r="C548" i="4"/>
  <c r="D548" i="4"/>
  <c r="C544" i="4"/>
  <c r="D544" i="4"/>
  <c r="C540" i="4"/>
  <c r="D540" i="4"/>
  <c r="C536" i="4"/>
  <c r="D536" i="4"/>
  <c r="C532" i="4"/>
  <c r="D532" i="4"/>
  <c r="C528" i="4"/>
  <c r="D528" i="4"/>
  <c r="C524" i="4"/>
  <c r="D524" i="4"/>
  <c r="D520" i="4"/>
  <c r="C520" i="4"/>
  <c r="C516" i="4"/>
  <c r="D516" i="4"/>
  <c r="D512" i="4"/>
  <c r="C512" i="4"/>
  <c r="C508" i="4"/>
  <c r="D508" i="4"/>
  <c r="D504" i="4"/>
  <c r="C504" i="4"/>
  <c r="C500" i="4"/>
  <c r="D500" i="4"/>
  <c r="C496" i="4"/>
  <c r="D496" i="4"/>
  <c r="C492" i="4"/>
  <c r="D492" i="4"/>
  <c r="C488" i="4"/>
  <c r="D488" i="4"/>
  <c r="C484" i="4"/>
  <c r="D484" i="4"/>
  <c r="C480" i="4"/>
  <c r="D480" i="4"/>
  <c r="C476" i="4"/>
  <c r="D476" i="4"/>
  <c r="D472" i="4"/>
  <c r="C472" i="4"/>
  <c r="C468" i="4"/>
  <c r="D468" i="4"/>
  <c r="C464" i="4"/>
  <c r="D464" i="4"/>
  <c r="C460" i="4"/>
  <c r="D460" i="4"/>
  <c r="C456" i="4"/>
  <c r="D456" i="4"/>
  <c r="C452" i="4"/>
  <c r="D452" i="4"/>
  <c r="C448" i="4"/>
  <c r="D448" i="4"/>
  <c r="C444" i="4"/>
  <c r="D444" i="4"/>
  <c r="C440" i="4"/>
  <c r="D440" i="4"/>
  <c r="C436" i="4"/>
  <c r="D436" i="4"/>
  <c r="C432" i="4"/>
  <c r="D432" i="4"/>
  <c r="C428" i="4"/>
  <c r="D428" i="4"/>
  <c r="C424" i="4"/>
  <c r="D424" i="4"/>
  <c r="D420" i="4"/>
  <c r="C420" i="4"/>
  <c r="C416" i="4"/>
  <c r="D416" i="4"/>
  <c r="C412" i="4"/>
  <c r="D412" i="4"/>
  <c r="C408" i="4"/>
  <c r="D408" i="4"/>
  <c r="C404" i="4"/>
  <c r="D404" i="4"/>
  <c r="C400" i="4"/>
  <c r="D400" i="4"/>
  <c r="C396" i="4"/>
  <c r="D396" i="4"/>
  <c r="C392" i="4"/>
  <c r="D392" i="4"/>
  <c r="D388" i="4"/>
  <c r="C388" i="4"/>
  <c r="C384" i="4"/>
  <c r="D384" i="4"/>
  <c r="C380" i="4"/>
  <c r="D380" i="4"/>
  <c r="D376" i="4"/>
  <c r="C376" i="4"/>
  <c r="C372" i="4"/>
  <c r="D372" i="4"/>
  <c r="C368" i="4"/>
  <c r="D368" i="4"/>
  <c r="C364" i="4"/>
  <c r="D364" i="4"/>
  <c r="C360" i="4"/>
  <c r="D360" i="4"/>
  <c r="D356" i="4"/>
  <c r="C356" i="4"/>
  <c r="C352" i="4"/>
  <c r="D352" i="4"/>
  <c r="D348" i="4"/>
  <c r="C348" i="4"/>
  <c r="C344" i="4"/>
  <c r="D344" i="4"/>
  <c r="C340" i="4"/>
  <c r="D340" i="4"/>
  <c r="C336" i="4"/>
  <c r="D336" i="4"/>
  <c r="C332" i="4"/>
  <c r="D332" i="4"/>
  <c r="C328" i="4"/>
  <c r="D328" i="4"/>
  <c r="C324" i="4"/>
  <c r="D324" i="4"/>
  <c r="C320" i="4"/>
  <c r="D320" i="4"/>
  <c r="C316" i="4"/>
  <c r="D316" i="4"/>
  <c r="C312" i="4"/>
  <c r="D312" i="4"/>
  <c r="C308" i="4"/>
  <c r="D308" i="4"/>
  <c r="C304" i="4"/>
  <c r="D304" i="4"/>
  <c r="C300" i="4"/>
  <c r="D300" i="4"/>
  <c r="D296" i="4"/>
  <c r="C296" i="4"/>
  <c r="C292" i="4"/>
  <c r="D292" i="4"/>
  <c r="C288" i="4"/>
  <c r="D288" i="4"/>
  <c r="C284" i="4"/>
  <c r="D284" i="4"/>
  <c r="D280" i="4"/>
  <c r="C280" i="4"/>
  <c r="C276" i="4"/>
  <c r="D276" i="4"/>
  <c r="C272" i="4"/>
  <c r="D272" i="4"/>
  <c r="C245" i="4"/>
  <c r="D245" i="4"/>
  <c r="C241" i="4"/>
  <c r="D241" i="4"/>
  <c r="C237" i="4"/>
  <c r="D237" i="4"/>
  <c r="C233" i="4"/>
  <c r="D233" i="4"/>
  <c r="C158" i="4"/>
  <c r="D158" i="4"/>
  <c r="C154" i="4"/>
  <c r="D154" i="4"/>
  <c r="C150" i="4"/>
  <c r="D150" i="4"/>
  <c r="C146" i="4"/>
  <c r="D146" i="4"/>
  <c r="C142" i="4"/>
  <c r="D142" i="4"/>
  <c r="C138" i="4"/>
  <c r="D138" i="4"/>
  <c r="C134" i="4"/>
  <c r="D134" i="4"/>
  <c r="C130" i="4"/>
  <c r="D130" i="4"/>
  <c r="C126" i="4"/>
  <c r="D126" i="4"/>
  <c r="C122" i="4"/>
  <c r="D122" i="4"/>
  <c r="C118" i="4"/>
  <c r="D118" i="4"/>
  <c r="C16" i="4"/>
  <c r="D16" i="4"/>
  <c r="C12" i="4"/>
  <c r="D12" i="4"/>
  <c r="D8" i="4"/>
  <c r="C8" i="4"/>
  <c r="C940" i="4"/>
  <c r="D940" i="4"/>
  <c r="C924" i="4"/>
  <c r="D924" i="4"/>
  <c r="D809" i="4"/>
  <c r="C809" i="4"/>
  <c r="C785" i="4"/>
  <c r="D785" i="4"/>
  <c r="C761" i="4"/>
  <c r="D761" i="4"/>
  <c r="C734" i="4"/>
  <c r="D734" i="4"/>
  <c r="C710" i="4"/>
  <c r="D710" i="4"/>
  <c r="D678" i="4"/>
  <c r="C678" i="4"/>
  <c r="C650" i="4"/>
  <c r="D650" i="4"/>
  <c r="C622" i="4"/>
  <c r="D622" i="4"/>
  <c r="C598" i="4"/>
  <c r="D598" i="4"/>
  <c r="C263" i="4"/>
  <c r="D263" i="4"/>
  <c r="C220" i="4"/>
  <c r="D220" i="4"/>
  <c r="D200" i="4"/>
  <c r="C200" i="4"/>
  <c r="C180" i="4"/>
  <c r="D180" i="4"/>
  <c r="C113" i="4"/>
  <c r="D113" i="4"/>
  <c r="C93" i="4"/>
  <c r="D93" i="4"/>
  <c r="C73" i="4"/>
  <c r="D73" i="4"/>
  <c r="C53" i="4"/>
  <c r="D53" i="4"/>
  <c r="D30" i="4"/>
  <c r="C30" i="4"/>
  <c r="C948" i="4"/>
  <c r="D948" i="4"/>
  <c r="D937" i="4"/>
  <c r="C937" i="4"/>
  <c r="C933" i="4"/>
  <c r="D933" i="4"/>
  <c r="C929" i="4"/>
  <c r="D929" i="4"/>
  <c r="C925" i="4"/>
  <c r="D925" i="4"/>
  <c r="C921" i="4"/>
  <c r="D921" i="4"/>
  <c r="C826" i="4"/>
  <c r="D826" i="4"/>
  <c r="C822" i="4"/>
  <c r="D822" i="4"/>
  <c r="C818" i="4"/>
  <c r="D818" i="4"/>
  <c r="C814" i="4"/>
  <c r="D814" i="4"/>
  <c r="C810" i="4"/>
  <c r="D810" i="4"/>
  <c r="D806" i="4"/>
  <c r="C806" i="4"/>
  <c r="C802" i="4"/>
  <c r="D802" i="4"/>
  <c r="C798" i="4"/>
  <c r="D798" i="4"/>
  <c r="C794" i="4"/>
  <c r="D794" i="4"/>
  <c r="C790" i="4"/>
  <c r="D790" i="4"/>
  <c r="C786" i="4"/>
  <c r="D786" i="4"/>
  <c r="C782" i="4"/>
  <c r="D782" i="4"/>
  <c r="C778" i="4"/>
  <c r="D778" i="4"/>
  <c r="C774" i="4"/>
  <c r="D774" i="4"/>
  <c r="C770" i="4"/>
  <c r="D770" i="4"/>
  <c r="C766" i="4"/>
  <c r="D766" i="4"/>
  <c r="C762" i="4"/>
  <c r="D762" i="4"/>
  <c r="C758" i="4"/>
  <c r="D758" i="4"/>
  <c r="D754" i="4"/>
  <c r="C754" i="4"/>
  <c r="C750" i="4"/>
  <c r="D750" i="4"/>
  <c r="C746" i="4"/>
  <c r="D746" i="4"/>
  <c r="C742" i="4"/>
  <c r="D742" i="4"/>
  <c r="C731" i="4"/>
  <c r="D731" i="4"/>
  <c r="C727" i="4"/>
  <c r="D727" i="4"/>
  <c r="D723" i="4"/>
  <c r="C723" i="4"/>
  <c r="C719" i="4"/>
  <c r="D719" i="4"/>
  <c r="C715" i="4"/>
  <c r="D715" i="4"/>
  <c r="C711" i="4"/>
  <c r="D711" i="4"/>
  <c r="C707" i="4"/>
  <c r="D707" i="4"/>
  <c r="C703" i="4"/>
  <c r="D703" i="4"/>
  <c r="D699" i="4"/>
  <c r="C699" i="4"/>
  <c r="C695" i="4"/>
  <c r="D695" i="4"/>
  <c r="C691" i="4"/>
  <c r="D691" i="4"/>
  <c r="C687" i="4"/>
  <c r="D687" i="4"/>
  <c r="C683" i="4"/>
  <c r="D683" i="4"/>
  <c r="C679" i="4"/>
  <c r="D679" i="4"/>
  <c r="C675" i="4"/>
  <c r="D675" i="4"/>
  <c r="C671" i="4"/>
  <c r="D671" i="4"/>
  <c r="C667" i="4"/>
  <c r="D667" i="4"/>
  <c r="C663" i="4"/>
  <c r="D663" i="4"/>
  <c r="C659" i="4"/>
  <c r="D659" i="4"/>
  <c r="C655" i="4"/>
  <c r="D655" i="4"/>
  <c r="C651" i="4"/>
  <c r="D651" i="4"/>
  <c r="C647" i="4"/>
  <c r="D647" i="4"/>
  <c r="C643" i="4"/>
  <c r="D643" i="4"/>
  <c r="C639" i="4"/>
  <c r="D639" i="4"/>
  <c r="C635" i="4"/>
  <c r="D635" i="4"/>
  <c r="C631" i="4"/>
  <c r="D631" i="4"/>
  <c r="C627" i="4"/>
  <c r="D627" i="4"/>
  <c r="C623" i="4"/>
  <c r="D623" i="4"/>
  <c r="C619" i="4"/>
  <c r="D619" i="4"/>
  <c r="C615" i="4"/>
  <c r="D615" i="4"/>
  <c r="C611" i="4"/>
  <c r="D611" i="4"/>
  <c r="C607" i="4"/>
  <c r="D607" i="4"/>
  <c r="C603" i="4"/>
  <c r="D603" i="4"/>
  <c r="D599" i="4"/>
  <c r="E599" i="4" s="1"/>
  <c r="F599" i="4" s="1"/>
  <c r="C599" i="4"/>
  <c r="C595" i="4"/>
  <c r="D595" i="4"/>
  <c r="C591" i="4"/>
  <c r="D591" i="4"/>
  <c r="C587" i="4"/>
  <c r="D587" i="4"/>
  <c r="C583" i="4"/>
  <c r="D583" i="4"/>
  <c r="C579" i="4"/>
  <c r="D579" i="4"/>
  <c r="C575" i="4"/>
  <c r="D575" i="4"/>
  <c r="C571" i="4"/>
  <c r="D571" i="4"/>
  <c r="C268" i="4"/>
  <c r="D268" i="4"/>
  <c r="D264" i="4"/>
  <c r="C264" i="4"/>
  <c r="C260" i="4"/>
  <c r="D260" i="4"/>
  <c r="D256" i="4"/>
  <c r="C256" i="4"/>
  <c r="C252" i="4"/>
  <c r="D252" i="4"/>
  <c r="C248" i="4"/>
  <c r="D248" i="4"/>
  <c r="C229" i="4"/>
  <c r="D229" i="4"/>
  <c r="C225" i="4"/>
  <c r="D225" i="4"/>
  <c r="C221" i="4"/>
  <c r="D221" i="4"/>
  <c r="C217" i="4"/>
  <c r="D217" i="4"/>
  <c r="C213" i="4"/>
  <c r="D213" i="4"/>
  <c r="C209" i="4"/>
  <c r="D209" i="4"/>
  <c r="D205" i="4"/>
  <c r="C205" i="4"/>
  <c r="C201" i="4"/>
  <c r="D201" i="4"/>
  <c r="C197" i="4"/>
  <c r="D197" i="4"/>
  <c r="C193" i="4"/>
  <c r="D193" i="4"/>
  <c r="C189" i="4"/>
  <c r="D189" i="4"/>
  <c r="C185" i="4"/>
  <c r="D185" i="4"/>
  <c r="D181" i="4"/>
  <c r="C181" i="4"/>
  <c r="C177" i="4"/>
  <c r="D177" i="4"/>
  <c r="C173" i="4"/>
  <c r="D173" i="4"/>
  <c r="C169" i="4"/>
  <c r="D169" i="4"/>
  <c r="C165" i="4"/>
  <c r="D165" i="4"/>
  <c r="C161" i="4"/>
  <c r="D161" i="4"/>
  <c r="C114" i="4"/>
  <c r="D114" i="4"/>
  <c r="C110" i="4"/>
  <c r="D110" i="4"/>
  <c r="C106" i="4"/>
  <c r="D106" i="4"/>
  <c r="C102" i="4"/>
  <c r="D102" i="4"/>
  <c r="C98" i="4"/>
  <c r="D98" i="4"/>
  <c r="C94" i="4"/>
  <c r="D94" i="4"/>
  <c r="C90" i="4"/>
  <c r="D90" i="4"/>
  <c r="C86" i="4"/>
  <c r="D86" i="4"/>
  <c r="C82" i="4"/>
  <c r="D82" i="4"/>
  <c r="C78" i="4"/>
  <c r="D78" i="4"/>
  <c r="D74" i="4"/>
  <c r="C74" i="4"/>
  <c r="C70" i="4"/>
  <c r="D70" i="4"/>
  <c r="C66" i="4"/>
  <c r="D66" i="4"/>
  <c r="C62" i="4"/>
  <c r="D62" i="4"/>
  <c r="C58" i="4"/>
  <c r="D58" i="4"/>
  <c r="C54" i="4"/>
  <c r="D54" i="4"/>
  <c r="C50" i="4"/>
  <c r="D50" i="4"/>
  <c r="D46" i="4"/>
  <c r="C46" i="4"/>
  <c r="D42" i="4"/>
  <c r="C42" i="4"/>
  <c r="C38" i="4"/>
  <c r="D38" i="4"/>
  <c r="C34" i="4"/>
  <c r="D34" i="4"/>
  <c r="C31" i="4"/>
  <c r="D31" i="4"/>
  <c r="C27" i="4"/>
  <c r="D27" i="4"/>
  <c r="C23" i="4"/>
  <c r="D23" i="4"/>
  <c r="C19" i="4"/>
  <c r="D19" i="4"/>
  <c r="D947" i="4"/>
  <c r="C947" i="4"/>
  <c r="C920" i="4"/>
  <c r="D920" i="4"/>
  <c r="C813" i="4"/>
  <c r="D813" i="4"/>
  <c r="C789" i="4"/>
  <c r="D789" i="4"/>
  <c r="C769" i="4"/>
  <c r="D769" i="4"/>
  <c r="C753" i="4"/>
  <c r="D753" i="4"/>
  <c r="C722" i="4"/>
  <c r="D722" i="4"/>
  <c r="C702" i="4"/>
  <c r="D702" i="4"/>
  <c r="C686" i="4"/>
  <c r="D686" i="4"/>
  <c r="D666" i="4"/>
  <c r="C666" i="4"/>
  <c r="C646" i="4"/>
  <c r="D646" i="4"/>
  <c r="C626" i="4"/>
  <c r="D626" i="4"/>
  <c r="C602" i="4"/>
  <c r="D602" i="4"/>
  <c r="C578" i="4"/>
  <c r="D578" i="4"/>
  <c r="D251" i="4"/>
  <c r="C251" i="4"/>
  <c r="C224" i="4"/>
  <c r="D224" i="4"/>
  <c r="C196" i="4"/>
  <c r="D196" i="4"/>
  <c r="C168" i="4"/>
  <c r="D168" i="4"/>
  <c r="D105" i="4"/>
  <c r="C105" i="4"/>
  <c r="C77" i="4"/>
  <c r="D77" i="4"/>
  <c r="D45" i="4"/>
  <c r="C45" i="4"/>
  <c r="C18" i="4"/>
  <c r="D18" i="4"/>
  <c r="C944" i="4"/>
  <c r="D944" i="4"/>
  <c r="D917" i="4"/>
  <c r="C917" i="4"/>
  <c r="D913" i="4"/>
  <c r="C913" i="4"/>
  <c r="C909" i="4"/>
  <c r="D909" i="4"/>
  <c r="C905" i="4"/>
  <c r="D905" i="4"/>
  <c r="C901" i="4"/>
  <c r="D901" i="4"/>
  <c r="D897" i="4"/>
  <c r="C897" i="4"/>
  <c r="D893" i="4"/>
  <c r="C893" i="4"/>
  <c r="C889" i="4"/>
  <c r="D889" i="4"/>
  <c r="C885" i="4"/>
  <c r="D885" i="4"/>
  <c r="C881" i="4"/>
  <c r="D881" i="4"/>
  <c r="C877" i="4"/>
  <c r="D877" i="4"/>
  <c r="C873" i="4"/>
  <c r="D873" i="4"/>
  <c r="C869" i="4"/>
  <c r="D869" i="4"/>
  <c r="C865" i="4"/>
  <c r="D865" i="4"/>
  <c r="C861" i="4"/>
  <c r="D861" i="4"/>
  <c r="C857" i="4"/>
  <c r="D857" i="4"/>
  <c r="C853" i="4"/>
  <c r="D853" i="4"/>
  <c r="C849" i="4"/>
  <c r="D849" i="4"/>
  <c r="C845" i="4"/>
  <c r="D845" i="4"/>
  <c r="C841" i="4"/>
  <c r="D841" i="4"/>
  <c r="C837" i="4"/>
  <c r="D837" i="4"/>
  <c r="C833" i="4"/>
  <c r="D833" i="4"/>
  <c r="C829" i="4"/>
  <c r="D829" i="4"/>
  <c r="C738" i="4"/>
  <c r="D738" i="4"/>
  <c r="C567" i="4"/>
  <c r="D567" i="4"/>
  <c r="C563" i="4"/>
  <c r="D563" i="4"/>
  <c r="C559" i="4"/>
  <c r="D559" i="4"/>
  <c r="C555" i="4"/>
  <c r="D555" i="4"/>
  <c r="C551" i="4"/>
  <c r="D551" i="4"/>
  <c r="C547" i="4"/>
  <c r="D547" i="4"/>
  <c r="C543" i="4"/>
  <c r="D543" i="4"/>
  <c r="D539" i="4"/>
  <c r="C539" i="4"/>
  <c r="C535" i="4"/>
  <c r="D535" i="4"/>
  <c r="C531" i="4"/>
  <c r="D531" i="4"/>
  <c r="C527" i="4"/>
  <c r="D527" i="4"/>
  <c r="C523" i="4"/>
  <c r="D523" i="4"/>
  <c r="C519" i="4"/>
  <c r="D519" i="4"/>
  <c r="C515" i="4"/>
  <c r="D515" i="4"/>
  <c r="C511" i="4"/>
  <c r="D511" i="4"/>
  <c r="C507" i="4"/>
  <c r="D507" i="4"/>
  <c r="C503" i="4"/>
  <c r="D503" i="4"/>
  <c r="D499" i="4"/>
  <c r="C499" i="4"/>
  <c r="C495" i="4"/>
  <c r="D495" i="4"/>
  <c r="C491" i="4"/>
  <c r="D491" i="4"/>
  <c r="C487" i="4"/>
  <c r="D487" i="4"/>
  <c r="C483" i="4"/>
  <c r="D483" i="4"/>
  <c r="C479" i="4"/>
  <c r="D479" i="4"/>
  <c r="C475" i="4"/>
  <c r="D475" i="4"/>
  <c r="C471" i="4"/>
  <c r="D471" i="4"/>
  <c r="C467" i="4"/>
  <c r="D467" i="4"/>
  <c r="C463" i="4"/>
  <c r="D463" i="4"/>
  <c r="C459" i="4"/>
  <c r="D459" i="4"/>
  <c r="C455" i="4"/>
  <c r="D455" i="4"/>
  <c r="C451" i="4"/>
  <c r="D451" i="4"/>
  <c r="C447" i="4"/>
  <c r="D447" i="4"/>
  <c r="C443" i="4"/>
  <c r="D443" i="4"/>
  <c r="C439" i="4"/>
  <c r="D439" i="4"/>
  <c r="C435" i="4"/>
  <c r="D435" i="4"/>
  <c r="C431" i="4"/>
  <c r="D431" i="4"/>
  <c r="C427" i="4"/>
  <c r="D427" i="4"/>
  <c r="C423" i="4"/>
  <c r="D423" i="4"/>
  <c r="C419" i="4"/>
  <c r="D419" i="4"/>
  <c r="C415" i="4"/>
  <c r="D415" i="4"/>
  <c r="C411" i="4"/>
  <c r="D411" i="4"/>
  <c r="C407" i="4"/>
  <c r="D407" i="4"/>
  <c r="C403" i="4"/>
  <c r="D403" i="4"/>
  <c r="C399" i="4"/>
  <c r="D399" i="4"/>
  <c r="C395" i="4"/>
  <c r="D395" i="4"/>
  <c r="C391" i="4"/>
  <c r="D391" i="4"/>
  <c r="C387" i="4"/>
  <c r="D387" i="4"/>
  <c r="C383" i="4"/>
  <c r="D383" i="4"/>
  <c r="D379" i="4"/>
  <c r="C379" i="4"/>
  <c r="C375" i="4"/>
  <c r="D375" i="4"/>
  <c r="C371" i="4"/>
  <c r="D371" i="4"/>
  <c r="C367" i="4"/>
  <c r="D367" i="4"/>
  <c r="C363" i="4"/>
  <c r="D363" i="4"/>
  <c r="C359" i="4"/>
  <c r="D359" i="4"/>
  <c r="C355" i="4"/>
  <c r="D355" i="4"/>
  <c r="C351" i="4"/>
  <c r="D351" i="4"/>
  <c r="C347" i="4"/>
  <c r="D347" i="4"/>
  <c r="C343" i="4"/>
  <c r="D343" i="4"/>
  <c r="C339" i="4"/>
  <c r="D339" i="4"/>
  <c r="C335" i="4"/>
  <c r="D335" i="4"/>
  <c r="C331" i="4"/>
  <c r="D331" i="4"/>
  <c r="C327" i="4"/>
  <c r="D327" i="4"/>
  <c r="C323" i="4"/>
  <c r="D323" i="4"/>
  <c r="D319" i="4"/>
  <c r="C319" i="4"/>
  <c r="C315" i="4"/>
  <c r="D315" i="4"/>
  <c r="C311" i="4"/>
  <c r="D311" i="4"/>
  <c r="C307" i="4"/>
  <c r="D307" i="4"/>
  <c r="C303" i="4"/>
  <c r="D303" i="4"/>
  <c r="C299" i="4"/>
  <c r="D299" i="4"/>
  <c r="C295" i="4"/>
  <c r="D295" i="4"/>
  <c r="C291" i="4"/>
  <c r="D291" i="4"/>
  <c r="C287" i="4"/>
  <c r="D287" i="4"/>
  <c r="C283" i="4"/>
  <c r="D283" i="4"/>
  <c r="C279" i="4"/>
  <c r="D279" i="4"/>
  <c r="C275" i="4"/>
  <c r="D275" i="4"/>
  <c r="C271" i="4"/>
  <c r="D271" i="4"/>
  <c r="C244" i="4"/>
  <c r="D244" i="4"/>
  <c r="C240" i="4"/>
  <c r="D240" i="4"/>
  <c r="C236" i="4"/>
  <c r="D236" i="4"/>
  <c r="C232" i="4"/>
  <c r="D232" i="4"/>
  <c r="C157" i="4"/>
  <c r="D157" i="4"/>
  <c r="C153" i="4"/>
  <c r="D153" i="4"/>
  <c r="C149" i="4"/>
  <c r="D149" i="4"/>
  <c r="C145" i="4"/>
  <c r="D145" i="4"/>
  <c r="C141" i="4"/>
  <c r="D141" i="4"/>
  <c r="D137" i="4"/>
  <c r="C137" i="4"/>
  <c r="C133" i="4"/>
  <c r="D133" i="4"/>
  <c r="C129" i="4"/>
  <c r="D129" i="4"/>
  <c r="C125" i="4"/>
  <c r="D125" i="4"/>
  <c r="C121" i="4"/>
  <c r="D121" i="4"/>
  <c r="C117" i="4"/>
  <c r="D117" i="4"/>
  <c r="C15" i="4"/>
  <c r="D15" i="4"/>
  <c r="C11" i="4"/>
  <c r="D11" i="4"/>
  <c r="C7" i="4"/>
  <c r="D7" i="4"/>
  <c r="E14" i="1"/>
  <c r="F14" i="1" s="1"/>
  <c r="E15" i="1"/>
  <c r="F15" i="1" s="1"/>
  <c r="E91" i="1"/>
  <c r="F91" i="1" s="1"/>
  <c r="E20" i="1"/>
  <c r="F20" i="1" s="1"/>
  <c r="E68" i="1"/>
  <c r="F68" i="1" s="1"/>
  <c r="E84" i="1"/>
  <c r="F84" i="1" s="1"/>
  <c r="E100" i="1"/>
  <c r="F100" i="1" s="1"/>
  <c r="E10" i="1"/>
  <c r="F10" i="1" s="1"/>
  <c r="E58" i="1"/>
  <c r="F58" i="1" s="1"/>
  <c r="E42" i="1"/>
  <c r="F42" i="1" s="1"/>
  <c r="E79" i="1"/>
  <c r="F79" i="1" s="1"/>
  <c r="E21" i="1"/>
  <c r="F21" i="1" s="1"/>
  <c r="E37" i="1"/>
  <c r="F37" i="1" s="1"/>
  <c r="E53" i="1"/>
  <c r="F53" i="1" s="1"/>
  <c r="E69" i="1"/>
  <c r="F69" i="1" s="1"/>
  <c r="E70" i="1"/>
  <c r="F70" i="1" s="1"/>
  <c r="E59" i="1"/>
  <c r="F59" i="1" s="1"/>
  <c r="E54" i="1"/>
  <c r="F54" i="1" s="1"/>
  <c r="E63" i="1"/>
  <c r="F63" i="1" s="1"/>
  <c r="E99" i="1"/>
  <c r="F99" i="1" s="1"/>
  <c r="E26" i="11"/>
  <c r="F26" i="11" s="1"/>
  <c r="E71" i="11"/>
  <c r="F71" i="11" s="1"/>
  <c r="E23" i="11"/>
  <c r="F23" i="11" s="1"/>
  <c r="E98" i="1"/>
  <c r="F98" i="1" s="1"/>
  <c r="E44" i="11"/>
  <c r="F44" i="11" s="1"/>
  <c r="E55" i="1"/>
  <c r="F55" i="1" s="1"/>
  <c r="E101" i="1"/>
  <c r="F101" i="1" s="1"/>
  <c r="E71" i="1"/>
  <c r="F71" i="1" s="1"/>
  <c r="E32" i="1"/>
  <c r="F32" i="1" s="1"/>
  <c r="E64" i="1"/>
  <c r="F64" i="1" s="1"/>
  <c r="E80" i="1"/>
  <c r="F80" i="1" s="1"/>
  <c r="E93" i="1"/>
  <c r="F93" i="1" s="1"/>
  <c r="E105" i="1"/>
  <c r="F105" i="1" s="1"/>
  <c r="E47" i="1"/>
  <c r="F47" i="1" s="1"/>
  <c r="E17" i="1"/>
  <c r="F17" i="1" s="1"/>
  <c r="E33" i="1"/>
  <c r="F33" i="1" s="1"/>
  <c r="E65" i="1"/>
  <c r="F65" i="1" s="1"/>
  <c r="E39" i="1"/>
  <c r="F39" i="1" s="1"/>
  <c r="E18" i="1"/>
  <c r="F18" i="1" s="1"/>
  <c r="E67" i="1"/>
  <c r="F67" i="1" s="1"/>
  <c r="E59" i="11"/>
  <c r="F59" i="11" s="1"/>
  <c r="E75" i="11"/>
  <c r="F75" i="11" s="1"/>
  <c r="E48" i="11"/>
  <c r="F48" i="11" s="1"/>
  <c r="E75" i="1"/>
  <c r="F75" i="1" s="1"/>
  <c r="E28" i="11"/>
  <c r="F28" i="11" s="1"/>
  <c r="E76" i="11"/>
  <c r="F76" i="11" s="1"/>
  <c r="E85" i="1"/>
  <c r="F85" i="1" s="1"/>
  <c r="E74" i="1"/>
  <c r="F74" i="1" s="1"/>
  <c r="E31" i="1"/>
  <c r="F31" i="1" s="1"/>
  <c r="E24" i="1"/>
  <c r="F24" i="1" s="1"/>
  <c r="E56" i="1"/>
  <c r="F56" i="1" s="1"/>
  <c r="E88" i="1"/>
  <c r="F88" i="1" s="1"/>
  <c r="E104" i="1"/>
  <c r="F104" i="1" s="1"/>
  <c r="E66" i="1"/>
  <c r="F66" i="1" s="1"/>
  <c r="E7" i="1"/>
  <c r="F7" i="1" s="1"/>
  <c r="E95" i="1"/>
  <c r="F95" i="1" s="1"/>
  <c r="E82" i="1"/>
  <c r="F82" i="1" s="1"/>
  <c r="E9" i="1"/>
  <c r="F9" i="1" s="1"/>
  <c r="E41" i="1"/>
  <c r="F41" i="1" s="1"/>
  <c r="E57" i="1"/>
  <c r="F57" i="1" s="1"/>
  <c r="E81" i="1"/>
  <c r="F81" i="1" s="1"/>
  <c r="E102" i="1"/>
  <c r="F102" i="1" s="1"/>
  <c r="E83" i="1"/>
  <c r="F83" i="1" s="1"/>
  <c r="E86" i="1"/>
  <c r="F86" i="1" s="1"/>
  <c r="E87" i="1"/>
  <c r="F87" i="1" s="1"/>
  <c r="E51" i="11"/>
  <c r="F51" i="11" s="1"/>
  <c r="E67" i="11"/>
  <c r="F67" i="11" s="1"/>
  <c r="E24" i="11"/>
  <c r="F24" i="11" s="1"/>
  <c r="E40" i="11"/>
  <c r="F40" i="11" s="1"/>
  <c r="E56" i="11"/>
  <c r="F56" i="11" s="1"/>
  <c r="E72" i="11"/>
  <c r="F72" i="11" s="1"/>
  <c r="E18" i="11"/>
  <c r="F18" i="11" s="1"/>
  <c r="E50" i="11"/>
  <c r="F50" i="11" s="1"/>
  <c r="E89" i="1"/>
  <c r="F89" i="1" s="1"/>
  <c r="E30" i="1"/>
  <c r="F30" i="1" s="1"/>
  <c r="E76" i="1"/>
  <c r="F76" i="1" s="1"/>
  <c r="E73" i="1"/>
  <c r="F73" i="1" s="1"/>
  <c r="E78" i="1"/>
  <c r="F78" i="1" s="1"/>
  <c r="E77" i="1"/>
  <c r="F77" i="1" s="1"/>
  <c r="E13" i="1"/>
  <c r="F13" i="1" s="1"/>
  <c r="E29" i="1"/>
  <c r="F29" i="1" s="1"/>
  <c r="E45" i="1"/>
  <c r="F45" i="1" s="1"/>
  <c r="E61" i="1"/>
  <c r="F61" i="1" s="1"/>
  <c r="E97" i="1"/>
  <c r="F97" i="1" s="1"/>
  <c r="E19" i="1"/>
  <c r="F19" i="1" s="1"/>
  <c r="E103" i="1"/>
  <c r="F103" i="1" s="1"/>
  <c r="E23" i="1"/>
  <c r="F23" i="1" s="1"/>
  <c r="E35" i="1"/>
  <c r="F35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E60" i="1"/>
  <c r="F60" i="1" s="1"/>
  <c r="E54" i="11"/>
  <c r="F54" i="11" s="1"/>
  <c r="E49" i="11"/>
  <c r="F49" i="11" s="1"/>
  <c r="E92" i="1"/>
  <c r="F92" i="1" s="1"/>
  <c r="E38" i="11"/>
  <c r="F38" i="11" s="1"/>
  <c r="E8" i="1"/>
  <c r="F8" i="1" s="1"/>
  <c r="E96" i="1"/>
  <c r="F96" i="1" s="1"/>
  <c r="E41" i="11"/>
  <c r="F41" i="11" s="1"/>
  <c r="E8" i="11"/>
  <c r="F8" i="11" s="1"/>
  <c r="E65" i="11"/>
  <c r="F65" i="11" s="1"/>
  <c r="E44" i="1"/>
  <c r="F44" i="1" s="1"/>
  <c r="E58" i="11"/>
  <c r="F58" i="11" s="1"/>
  <c r="E9" i="11"/>
  <c r="F9" i="11" s="1"/>
  <c r="E73" i="11"/>
  <c r="F73" i="11" s="1"/>
  <c r="E32" i="11"/>
  <c r="F32" i="11" s="1"/>
  <c r="E40" i="1"/>
  <c r="F40" i="1" s="1"/>
  <c r="E53" i="11"/>
  <c r="F53" i="11" s="1"/>
  <c r="E48" i="1"/>
  <c r="F48" i="1" s="1"/>
  <c r="E12" i="11"/>
  <c r="F12" i="11" s="1"/>
  <c r="E36" i="1"/>
  <c r="F36" i="1" s="1"/>
  <c r="E42" i="11"/>
  <c r="F42" i="11" s="1"/>
  <c r="E14" i="11"/>
  <c r="F14" i="11" s="1"/>
  <c r="E69" i="11"/>
  <c r="F69" i="11" s="1"/>
  <c r="E13" i="11"/>
  <c r="F13" i="11" s="1"/>
  <c r="E16" i="1"/>
  <c r="F16" i="1" s="1"/>
  <c r="E70" i="11"/>
  <c r="F70" i="11" s="1"/>
  <c r="E45" i="11"/>
  <c r="F45" i="11" s="1"/>
  <c r="E16" i="11"/>
  <c r="F16" i="11" s="1"/>
  <c r="E52" i="11"/>
  <c r="F52" i="11" s="1"/>
  <c r="E22" i="1"/>
  <c r="F22" i="1" s="1"/>
  <c r="E21" i="11"/>
  <c r="F21" i="11" s="1"/>
  <c r="E60" i="11"/>
  <c r="F60" i="11" s="1"/>
  <c r="E46" i="11"/>
  <c r="F46" i="11" s="1"/>
  <c r="E34" i="1"/>
  <c r="F34" i="1" s="1"/>
  <c r="E29" i="11"/>
  <c r="F29" i="11" s="1"/>
  <c r="E46" i="1"/>
  <c r="F46" i="1" s="1"/>
  <c r="E57" i="11"/>
  <c r="F57" i="11" s="1"/>
  <c r="E72" i="1"/>
  <c r="F72" i="1" s="1"/>
  <c r="E22" i="11"/>
  <c r="F22" i="11" s="1"/>
  <c r="E106" i="1"/>
  <c r="F106" i="1" s="1"/>
  <c r="E61" i="11"/>
  <c r="F61" i="11" s="1"/>
  <c r="E17" i="11"/>
  <c r="F17" i="11" s="1"/>
  <c r="E37" i="11"/>
  <c r="F37" i="11" s="1"/>
  <c r="E62" i="1"/>
  <c r="F62" i="1" s="1"/>
  <c r="E62" i="11"/>
  <c r="F62" i="11" s="1"/>
  <c r="E20" i="11"/>
  <c r="F20" i="11" s="1"/>
  <c r="E66" i="11"/>
  <c r="F66" i="11" s="1"/>
  <c r="E33" i="11"/>
  <c r="F33" i="11" s="1"/>
  <c r="E25" i="11"/>
  <c r="F25" i="11" s="1"/>
  <c r="E90" i="1"/>
  <c r="F90" i="1" s="1"/>
  <c r="E26" i="1"/>
  <c r="F26" i="1" s="1"/>
  <c r="E94" i="1"/>
  <c r="F94" i="1" s="1"/>
  <c r="E30" i="11"/>
  <c r="F30" i="11" s="1"/>
  <c r="E501" i="13"/>
  <c r="F501" i="13" s="1"/>
  <c r="E577" i="13"/>
  <c r="F577" i="13" s="1"/>
  <c r="E258" i="13"/>
  <c r="F258" i="13" s="1"/>
  <c r="E326" i="13"/>
  <c r="F326" i="13" s="1"/>
  <c r="E74" i="11"/>
  <c r="F74" i="11" s="1"/>
  <c r="E28" i="1"/>
  <c r="F28" i="1" s="1"/>
  <c r="E568" i="13"/>
  <c r="F568" i="13" s="1"/>
  <c r="E429" i="13"/>
  <c r="F429" i="13" s="1"/>
  <c r="E313" i="13"/>
  <c r="F313" i="13" s="1"/>
  <c r="E98" i="13"/>
  <c r="F98" i="13" s="1"/>
  <c r="E88" i="13"/>
  <c r="F88" i="13" s="1"/>
  <c r="E310" i="13"/>
  <c r="F310" i="13" s="1"/>
  <c r="E10" i="11"/>
  <c r="F10" i="11" s="1"/>
  <c r="E40" i="13"/>
  <c r="F40" i="13" s="1"/>
  <c r="E497" i="4"/>
  <c r="F497" i="4" s="1"/>
  <c r="E523" i="13"/>
  <c r="F523" i="13" s="1"/>
  <c r="E404" i="13"/>
  <c r="F404" i="13" s="1"/>
  <c r="E466" i="13"/>
  <c r="F466" i="13" s="1"/>
  <c r="E388" i="13"/>
  <c r="F388" i="13" s="1"/>
  <c r="E66" i="13"/>
  <c r="F66" i="13" s="1"/>
  <c r="E445" i="13"/>
  <c r="F445" i="13" s="1"/>
  <c r="E237" i="13"/>
  <c r="F237" i="13" s="1"/>
  <c r="E221" i="13"/>
  <c r="F221" i="13" s="1"/>
  <c r="E157" i="13"/>
  <c r="F157" i="13" s="1"/>
  <c r="E771" i="4"/>
  <c r="F771" i="4" s="1"/>
  <c r="E39" i="11"/>
  <c r="F39" i="11" s="1"/>
  <c r="E34" i="11"/>
  <c r="F34" i="11" s="1"/>
  <c r="E943" i="4"/>
  <c r="F943" i="4" s="1"/>
  <c r="H887" i="4"/>
  <c r="H937" i="4"/>
  <c r="H923" i="4"/>
  <c r="H895" i="4"/>
  <c r="H883" i="4"/>
  <c r="H873" i="4"/>
  <c r="H859" i="4"/>
  <c r="H846" i="4"/>
  <c r="H837" i="4"/>
  <c r="H816" i="4"/>
  <c r="H792" i="4"/>
  <c r="H775" i="4"/>
  <c r="H771" i="4"/>
  <c r="H745" i="4"/>
  <c r="H736" i="4"/>
  <c r="H722" i="4"/>
  <c r="H719" i="4"/>
  <c r="H692" i="4"/>
  <c r="H688" i="4"/>
  <c r="H679" i="4"/>
  <c r="H677" i="4"/>
  <c r="H673" i="4"/>
  <c r="H652" i="4"/>
  <c r="H642" i="4"/>
  <c r="H624" i="4"/>
  <c r="H608" i="4"/>
  <c r="H594" i="4"/>
  <c r="H945" i="4"/>
  <c r="H941" i="4"/>
  <c r="H931" i="4"/>
  <c r="H863" i="4"/>
  <c r="H861" i="4"/>
  <c r="H848" i="4"/>
  <c r="H844" i="4"/>
  <c r="H832" i="4"/>
  <c r="H829" i="4"/>
  <c r="H826" i="4"/>
  <c r="H822" i="4"/>
  <c r="H813" i="4"/>
  <c r="H806" i="4"/>
  <c r="H804" i="4"/>
  <c r="H799" i="4"/>
  <c r="H794" i="4"/>
  <c r="H789" i="4"/>
  <c r="H787" i="4"/>
  <c r="H758" i="4"/>
  <c r="H754" i="4"/>
  <c r="H749" i="4"/>
  <c r="H727" i="4"/>
  <c r="H717" i="4"/>
  <c r="H702" i="4"/>
  <c r="H700" i="4"/>
  <c r="H696" i="4"/>
  <c r="H681" i="4"/>
  <c r="H675" i="4"/>
  <c r="H660" i="4"/>
  <c r="H656" i="4"/>
  <c r="H650" i="4"/>
  <c r="H639" i="4"/>
  <c r="H635" i="4"/>
  <c r="H628" i="4"/>
  <c r="H626" i="4"/>
  <c r="H617" i="4"/>
  <c r="H610" i="4"/>
  <c r="H605" i="4"/>
  <c r="H598" i="4"/>
  <c r="H556" i="4"/>
  <c r="H535" i="4"/>
  <c r="H532" i="4"/>
  <c r="H522" i="4"/>
  <c r="H498" i="4"/>
  <c r="H492" i="4"/>
  <c r="H486" i="4"/>
  <c r="H483" i="4"/>
  <c r="H466" i="4"/>
  <c r="H450" i="4"/>
  <c r="H447" i="4"/>
  <c r="H429" i="4"/>
  <c r="H426" i="4"/>
  <c r="H420" i="4"/>
  <c r="H377" i="4"/>
  <c r="H319" i="4"/>
  <c r="H299" i="4"/>
  <c r="H907" i="4"/>
  <c r="H908" i="4"/>
  <c r="H834" i="4"/>
  <c r="H811" i="4"/>
  <c r="H782" i="4"/>
  <c r="H777" i="4"/>
  <c r="H760" i="4"/>
  <c r="H747" i="4"/>
  <c r="H738" i="4"/>
  <c r="H733" i="4"/>
  <c r="H725" i="4"/>
  <c r="H715" i="4"/>
  <c r="H704" i="4"/>
  <c r="H690" i="4"/>
  <c r="H687" i="4"/>
  <c r="H685" i="4"/>
  <c r="H668" i="4"/>
  <c r="H662" i="4"/>
  <c r="H658" i="4"/>
  <c r="H647" i="4"/>
  <c r="H641" i="4"/>
  <c r="H637" i="4"/>
  <c r="H630" i="4"/>
  <c r="H621" i="4"/>
  <c r="H619" i="4"/>
  <c r="H607" i="4"/>
  <c r="H600" i="4"/>
  <c r="H591" i="4"/>
  <c r="H587" i="4"/>
  <c r="H585" i="4"/>
  <c r="H583" i="4"/>
  <c r="H579" i="4"/>
  <c r="H577" i="4"/>
  <c r="H575" i="4"/>
  <c r="H573" i="4"/>
  <c r="H571" i="4"/>
  <c r="H569" i="4"/>
  <c r="H567" i="4"/>
  <c r="H565" i="4"/>
  <c r="H558" i="4"/>
  <c r="H553" i="4"/>
  <c r="H548" i="4"/>
  <c r="H543" i="4"/>
  <c r="H512" i="4"/>
  <c r="H509" i="4"/>
  <c r="H489" i="4"/>
  <c r="H456" i="4"/>
  <c r="H401" i="4"/>
  <c r="H389" i="4"/>
  <c r="H380" i="4"/>
  <c r="H367" i="4"/>
  <c r="H351" i="4"/>
  <c r="H302" i="4"/>
  <c r="H949" i="4"/>
  <c r="H918" i="4"/>
  <c r="H852" i="4"/>
  <c r="H815" i="4"/>
  <c r="H801" i="4"/>
  <c r="H784" i="4"/>
  <c r="H780" i="4"/>
  <c r="H764" i="4"/>
  <c r="H751" i="4"/>
  <c r="H740" i="4"/>
  <c r="H735" i="4"/>
  <c r="H729" i="4"/>
  <c r="H721" i="4"/>
  <c r="H6" i="4"/>
  <c r="I6" i="4" s="1"/>
  <c r="H947" i="4"/>
  <c r="H926" i="4"/>
  <c r="H924" i="4"/>
  <c r="H920" i="4"/>
  <c r="H914" i="4"/>
  <c r="H906" i="4"/>
  <c r="H904" i="4"/>
  <c r="H902" i="4"/>
  <c r="H900" i="4"/>
  <c r="H898" i="4"/>
  <c r="H896" i="4"/>
  <c r="H888" i="4"/>
  <c r="H886" i="4"/>
  <c r="H884" i="4"/>
  <c r="H880" i="4"/>
  <c r="H878" i="4"/>
  <c r="H876" i="4"/>
  <c r="H841" i="4"/>
  <c r="H824" i="4"/>
  <c r="H820" i="4"/>
  <c r="H817" i="4"/>
  <c r="H798" i="4"/>
  <c r="H791" i="4"/>
  <c r="H786" i="4"/>
  <c r="H766" i="4"/>
  <c r="H762" i="4"/>
  <c r="H753" i="4"/>
  <c r="H731" i="4"/>
  <c r="H723" i="4"/>
  <c r="H708" i="4"/>
  <c r="H698" i="4"/>
  <c r="H695" i="4"/>
  <c r="H683" i="4"/>
  <c r="H670" i="4"/>
  <c r="H664" i="4"/>
  <c r="H655" i="4"/>
  <c r="H649" i="4"/>
  <c r="H645" i="4"/>
  <c r="H632" i="4"/>
  <c r="H623" i="4"/>
  <c r="H614" i="4"/>
  <c r="H612" i="4"/>
  <c r="H595" i="4"/>
  <c r="H593" i="4"/>
  <c r="H589" i="4"/>
  <c r="H581" i="4"/>
  <c r="H550" i="4"/>
  <c r="H545" i="4"/>
  <c r="H534" i="4"/>
  <c r="H524" i="4"/>
  <c r="H518" i="4"/>
  <c r="H506" i="4"/>
  <c r="H500" i="4"/>
  <c r="H494" i="4"/>
  <c r="H491" i="4"/>
  <c r="H485" i="4"/>
  <c r="H465" i="4"/>
  <c r="H453" i="4"/>
  <c r="H425" i="4"/>
  <c r="H413" i="4"/>
  <c r="H410" i="4"/>
  <c r="H404" i="4"/>
  <c r="H386" i="4"/>
  <c r="H373" i="4"/>
  <c r="H370" i="4"/>
  <c r="H357" i="4"/>
  <c r="H354" i="4"/>
  <c r="H343" i="4"/>
  <c r="H334" i="4"/>
  <c r="H308" i="4"/>
  <c r="H905" i="4"/>
  <c r="H910" i="4"/>
  <c r="H934" i="4"/>
  <c r="H928" i="4"/>
  <c r="H894" i="4"/>
  <c r="H882" i="4"/>
  <c r="H870" i="4"/>
  <c r="H856" i="4"/>
  <c r="H849" i="4"/>
  <c r="H836" i="4"/>
  <c r="H810" i="4"/>
  <c r="H772" i="4"/>
  <c r="H757" i="4"/>
  <c r="H737" i="4"/>
  <c r="H693" i="4"/>
  <c r="H676" i="4"/>
  <c r="H672" i="4"/>
  <c r="H666" i="4"/>
  <c r="H653" i="4"/>
  <c r="H643" i="4"/>
  <c r="H629" i="4"/>
  <c r="H627" i="4"/>
  <c r="H625" i="4"/>
  <c r="H609" i="4"/>
  <c r="H599" i="4"/>
  <c r="H597" i="4"/>
  <c r="H560" i="4"/>
  <c r="H555" i="4"/>
  <c r="H537" i="4"/>
  <c r="H531" i="4"/>
  <c r="H526" i="4"/>
  <c r="H511" i="4"/>
  <c r="H508" i="4"/>
  <c r="H471" i="4"/>
  <c r="H468" i="4"/>
  <c r="H443" i="4"/>
  <c r="H437" i="4"/>
  <c r="H434" i="4"/>
  <c r="H428" i="4"/>
  <c r="H376" i="4"/>
  <c r="H366" i="4"/>
  <c r="H350" i="4"/>
  <c r="H346" i="4"/>
  <c r="H324" i="4"/>
  <c r="H311" i="4"/>
  <c r="H298" i="4"/>
  <c r="H897" i="4"/>
  <c r="H916" i="4"/>
  <c r="H850" i="4"/>
  <c r="H922" i="4"/>
  <c r="H892" i="4"/>
  <c r="H874" i="4"/>
  <c r="H866" i="4"/>
  <c r="H854" i="4"/>
  <c r="H845" i="4"/>
  <c r="H831" i="4"/>
  <c r="H793" i="4"/>
  <c r="H759" i="4"/>
  <c r="H742" i="4"/>
  <c r="H710" i="4"/>
  <c r="H706" i="4"/>
  <c r="H703" i="4"/>
  <c r="H689" i="4"/>
  <c r="H657" i="4"/>
  <c r="H602" i="4"/>
  <c r="H942" i="4"/>
  <c r="H940" i="4"/>
  <c r="H936" i="4"/>
  <c r="H930" i="4"/>
  <c r="H919" i="4"/>
  <c r="H913" i="4"/>
  <c r="H911" i="4"/>
  <c r="H909" i="4"/>
  <c r="H862" i="4"/>
  <c r="H860" i="4"/>
  <c r="H858" i="4"/>
  <c r="H843" i="4"/>
  <c r="H833" i="4"/>
  <c r="H828" i="4"/>
  <c r="H823" i="4"/>
  <c r="H821" i="4"/>
  <c r="H819" i="4"/>
  <c r="H814" i="4"/>
  <c r="H805" i="4"/>
  <c r="H803" i="4"/>
  <c r="H796" i="4"/>
  <c r="H785" i="4"/>
  <c r="H781" i="4"/>
  <c r="H779" i="4"/>
  <c r="H774" i="4"/>
  <c r="H770" i="4"/>
  <c r="H748" i="4"/>
  <c r="H744" i="4"/>
  <c r="H718" i="4"/>
  <c r="H716" i="4"/>
  <c r="H712" i="4"/>
  <c r="H701" i="4"/>
  <c r="H697" i="4"/>
  <c r="H691" i="4"/>
  <c r="H678" i="4"/>
  <c r="H663" i="4"/>
  <c r="H661" i="4"/>
  <c r="H651" i="4"/>
  <c r="H634" i="4"/>
  <c r="H631" i="4"/>
  <c r="H616" i="4"/>
  <c r="H611" i="4"/>
  <c r="H604" i="4"/>
  <c r="H552" i="4"/>
  <c r="H547" i="4"/>
  <c r="H528" i="4"/>
  <c r="H520" i="4"/>
  <c r="H488" i="4"/>
  <c r="H476" i="4"/>
  <c r="H461" i="4"/>
  <c r="H409" i="4"/>
  <c r="H397" i="4"/>
  <c r="H394" i="4"/>
  <c r="H388" i="4"/>
  <c r="H342" i="4"/>
  <c r="H327" i="4"/>
  <c r="H939" i="4"/>
  <c r="H912" i="4"/>
  <c r="H839" i="4"/>
  <c r="H932" i="4"/>
  <c r="H890" i="4"/>
  <c r="H872" i="4"/>
  <c r="H868" i="4"/>
  <c r="H864" i="4"/>
  <c r="H847" i="4"/>
  <c r="H838" i="4"/>
  <c r="H808" i="4"/>
  <c r="H768" i="4"/>
  <c r="H755" i="4"/>
  <c r="H950" i="4"/>
  <c r="H948" i="4"/>
  <c r="H944" i="4"/>
  <c r="H938" i="4"/>
  <c r="H927" i="4"/>
  <c r="H921" i="4"/>
  <c r="H917" i="4"/>
  <c r="H903" i="4"/>
  <c r="H901" i="4"/>
  <c r="H899" i="4"/>
  <c r="H889" i="4"/>
  <c r="H881" i="4"/>
  <c r="H879" i="4"/>
  <c r="H877" i="4"/>
  <c r="H853" i="4"/>
  <c r="H851" i="4"/>
  <c r="H830" i="4"/>
  <c r="H825" i="4"/>
  <c r="H812" i="4"/>
  <c r="H800" i="4"/>
  <c r="H790" i="4"/>
  <c r="H788" i="4"/>
  <c r="H776" i="4"/>
  <c r="H767" i="4"/>
  <c r="H765" i="4"/>
  <c r="H763" i="4"/>
  <c r="H761" i="4"/>
  <c r="H746" i="4"/>
  <c r="H741" i="4"/>
  <c r="H739" i="4"/>
  <c r="H732" i="4"/>
  <c r="H726" i="4"/>
  <c r="H724" i="4"/>
  <c r="H720" i="4"/>
  <c r="H714" i="4"/>
  <c r="H705" i="4"/>
  <c r="H699" i="4"/>
  <c r="H684" i="4"/>
  <c r="H680" i="4"/>
  <c r="H674" i="4"/>
  <c r="H671" i="4"/>
  <c r="H669" i="4"/>
  <c r="H665" i="4"/>
  <c r="H659" i="4"/>
  <c r="H638" i="4"/>
  <c r="H636" i="4"/>
  <c r="H618" i="4"/>
  <c r="H601" i="4"/>
  <c r="H562" i="4"/>
  <c r="H536" i="4"/>
  <c r="H533" i="4"/>
  <c r="H523" i="4"/>
  <c r="H499" i="4"/>
  <c r="H493" i="4"/>
  <c r="H448" i="4"/>
  <c r="H433" i="4"/>
  <c r="H421" i="4"/>
  <c r="H418" i="4"/>
  <c r="H412" i="4"/>
  <c r="H359" i="4"/>
  <c r="H333" i="4"/>
  <c r="H330" i="4"/>
  <c r="H300" i="4"/>
  <c r="H885" i="4"/>
  <c r="H871" i="4"/>
  <c r="H869" i="4"/>
  <c r="H867" i="4"/>
  <c r="H857" i="4"/>
  <c r="H842" i="4"/>
  <c r="H840" i="4"/>
  <c r="H827" i="4"/>
  <c r="H818" i="4"/>
  <c r="H807" i="4"/>
  <c r="H802" i="4"/>
  <c r="H797" i="4"/>
  <c r="H795" i="4"/>
  <c r="H783" i="4"/>
  <c r="H769" i="4"/>
  <c r="H750" i="4"/>
  <c r="H743" i="4"/>
  <c r="H734" i="4"/>
  <c r="H728" i="4"/>
  <c r="H711" i="4"/>
  <c r="H709" i="4"/>
  <c r="H686" i="4"/>
  <c r="H682" i="4"/>
  <c r="H667" i="4"/>
  <c r="H646" i="4"/>
  <c r="H644" i="4"/>
  <c r="H640" i="4"/>
  <c r="E636" i="4"/>
  <c r="F636" i="4" s="1"/>
  <c r="H633" i="4"/>
  <c r="H620" i="4"/>
  <c r="H615" i="4"/>
  <c r="H613" i="4"/>
  <c r="H606" i="4"/>
  <c r="H592" i="4"/>
  <c r="H590" i="4"/>
  <c r="H588" i="4"/>
  <c r="H586" i="4"/>
  <c r="H584" i="4"/>
  <c r="H582" i="4"/>
  <c r="H580" i="4"/>
  <c r="H578" i="4"/>
  <c r="H576" i="4"/>
  <c r="H574" i="4"/>
  <c r="H572" i="4"/>
  <c r="H570" i="4"/>
  <c r="H568" i="4"/>
  <c r="H566" i="4"/>
  <c r="H564" i="4"/>
  <c r="H559" i="4"/>
  <c r="H554" i="4"/>
  <c r="H539" i="4"/>
  <c r="H525" i="4"/>
  <c r="H516" i="4"/>
  <c r="H487" i="4"/>
  <c r="H470" i="4"/>
  <c r="H463" i="4"/>
  <c r="H451" i="4"/>
  <c r="H445" i="4"/>
  <c r="H439" i="4"/>
  <c r="H436" i="4"/>
  <c r="H393" i="4"/>
  <c r="H365" i="4"/>
  <c r="H362" i="4"/>
  <c r="H891" i="4"/>
  <c r="H943" i="4"/>
  <c r="H933" i="4"/>
  <c r="H893" i="4"/>
  <c r="H875" i="4"/>
  <c r="H865" i="4"/>
  <c r="H855" i="4"/>
  <c r="H835" i="4"/>
  <c r="H809" i="4"/>
  <c r="H778" i="4"/>
  <c r="H773" i="4"/>
  <c r="H756" i="4"/>
  <c r="H752" i="4"/>
  <c r="H730" i="4"/>
  <c r="H713" i="4"/>
  <c r="H707" i="4"/>
  <c r="H694" i="4"/>
  <c r="H654" i="4"/>
  <c r="H648" i="4"/>
  <c r="H622" i="4"/>
  <c r="H603" i="4"/>
  <c r="H596" i="4"/>
  <c r="H551" i="4"/>
  <c r="H546" i="4"/>
  <c r="H530" i="4"/>
  <c r="H513" i="4"/>
  <c r="H510" i="4"/>
  <c r="H495" i="4"/>
  <c r="H460" i="4"/>
  <c r="H454" i="4"/>
  <c r="H417" i="4"/>
  <c r="H405" i="4"/>
  <c r="H402" i="4"/>
  <c r="H396" i="4"/>
  <c r="H384" i="4"/>
  <c r="H381" i="4"/>
  <c r="H374" i="4"/>
  <c r="H358" i="4"/>
  <c r="H348" i="4"/>
  <c r="H341" i="4"/>
  <c r="H338" i="4"/>
  <c r="H335" i="4"/>
  <c r="H563" i="4"/>
  <c r="H561" i="4"/>
  <c r="H557" i="4"/>
  <c r="H549" i="4"/>
  <c r="H529" i="4"/>
  <c r="H527" i="4"/>
  <c r="H515" i="4"/>
  <c r="H505" i="4"/>
  <c r="H490" i="4"/>
  <c r="H480" i="4"/>
  <c r="H477" i="4"/>
  <c r="H467" i="4"/>
  <c r="H462" i="4"/>
  <c r="H459" i="4"/>
  <c r="H457" i="4"/>
  <c r="H455" i="4"/>
  <c r="H441" i="4"/>
  <c r="H438" i="4"/>
  <c r="H430" i="4"/>
  <c r="H422" i="4"/>
  <c r="H414" i="4"/>
  <c r="H406" i="4"/>
  <c r="H398" i="4"/>
  <c r="H390" i="4"/>
  <c r="H385" i="4"/>
  <c r="H347" i="4"/>
  <c r="H317" i="4"/>
  <c r="H309" i="4"/>
  <c r="H304" i="4"/>
  <c r="H296" i="4"/>
  <c r="H294" i="4"/>
  <c r="H291" i="4"/>
  <c r="H288" i="4"/>
  <c r="H286" i="4"/>
  <c r="H283" i="4"/>
  <c r="H280" i="4"/>
  <c r="H278" i="4"/>
  <c r="H275" i="4"/>
  <c r="E273" i="4"/>
  <c r="F273" i="4" s="1"/>
  <c r="H268" i="4"/>
  <c r="H246" i="4"/>
  <c r="H243" i="4"/>
  <c r="H236" i="4"/>
  <c r="H231" i="4"/>
  <c r="H223" i="4"/>
  <c r="H213" i="4"/>
  <c r="H197" i="4"/>
  <c r="H184" i="4"/>
  <c r="H140" i="4"/>
  <c r="H128" i="4"/>
  <c r="H120" i="4"/>
  <c r="H103" i="4"/>
  <c r="H93" i="4"/>
  <c r="H73" i="4"/>
  <c r="H70" i="4"/>
  <c r="H65" i="4"/>
  <c r="H62" i="4"/>
  <c r="H47" i="4"/>
  <c r="H29" i="4"/>
  <c r="H603" i="13"/>
  <c r="H600" i="13"/>
  <c r="H589" i="13"/>
  <c r="H572" i="13"/>
  <c r="H566" i="13"/>
  <c r="H516" i="13"/>
  <c r="H513" i="13"/>
  <c r="H498" i="13"/>
  <c r="H493" i="13"/>
  <c r="H461" i="13"/>
  <c r="H435" i="13"/>
  <c r="E426" i="13"/>
  <c r="F426" i="13" s="1"/>
  <c r="H417" i="13"/>
  <c r="H388" i="13"/>
  <c r="H383" i="13"/>
  <c r="H354" i="13"/>
  <c r="H297" i="13"/>
  <c r="H236" i="13"/>
  <c r="H233" i="13"/>
  <c r="H205" i="13"/>
  <c r="H200" i="13"/>
  <c r="H472" i="4"/>
  <c r="H469" i="4"/>
  <c r="H449" i="4"/>
  <c r="H444" i="4"/>
  <c r="H435" i="4"/>
  <c r="H427" i="4"/>
  <c r="H419" i="4"/>
  <c r="H411" i="4"/>
  <c r="H403" i="4"/>
  <c r="H395" i="4"/>
  <c r="H382" i="4"/>
  <c r="H371" i="4"/>
  <c r="H363" i="4"/>
  <c r="H355" i="4"/>
  <c r="H339" i="4"/>
  <c r="H336" i="4"/>
  <c r="H331" i="4"/>
  <c r="H325" i="4"/>
  <c r="H320" i="4"/>
  <c r="H312" i="4"/>
  <c r="H306" i="4"/>
  <c r="H301" i="4"/>
  <c r="H270" i="4"/>
  <c r="H265" i="4"/>
  <c r="H257" i="4"/>
  <c r="H255" i="4"/>
  <c r="H253" i="4"/>
  <c r="H248" i="4"/>
  <c r="H238" i="4"/>
  <c r="H228" i="4"/>
  <c r="H225" i="4"/>
  <c r="H218" i="4"/>
  <c r="H215" i="4"/>
  <c r="H189" i="4"/>
  <c r="H174" i="4"/>
  <c r="H163" i="4"/>
  <c r="H160" i="4"/>
  <c r="H158" i="4"/>
  <c r="H143" i="4"/>
  <c r="H133" i="4"/>
  <c r="H122" i="4"/>
  <c r="H115" i="4"/>
  <c r="H113" i="4"/>
  <c r="H110" i="4"/>
  <c r="H95" i="4"/>
  <c r="H90" i="4"/>
  <c r="H75" i="4"/>
  <c r="H59" i="4"/>
  <c r="H31" i="4"/>
  <c r="H26" i="4"/>
  <c r="H616" i="13"/>
  <c r="H605" i="13"/>
  <c r="H578" i="13"/>
  <c r="H563" i="13"/>
  <c r="H549" i="13"/>
  <c r="H542" i="13"/>
  <c r="H536" i="13"/>
  <c r="H533" i="13"/>
  <c r="H524" i="13"/>
  <c r="H477" i="13"/>
  <c r="H455" i="13"/>
  <c r="H414" i="13"/>
  <c r="H385" i="13"/>
  <c r="H375" i="13"/>
  <c r="H334" i="13"/>
  <c r="H320" i="13"/>
  <c r="H304" i="13"/>
  <c r="H230" i="13"/>
  <c r="H227" i="13"/>
  <c r="H211" i="13"/>
  <c r="H156" i="13"/>
  <c r="H544" i="4"/>
  <c r="H542" i="4"/>
  <c r="H540" i="4"/>
  <c r="H538" i="4"/>
  <c r="H519" i="4"/>
  <c r="H517" i="4"/>
  <c r="H507" i="4"/>
  <c r="H504" i="4"/>
  <c r="H502" i="4"/>
  <c r="H497" i="4"/>
  <c r="H484" i="4"/>
  <c r="H482" i="4"/>
  <c r="H479" i="4"/>
  <c r="H474" i="4"/>
  <c r="H464" i="4"/>
  <c r="H452" i="4"/>
  <c r="H446" i="4"/>
  <c r="H440" i="4"/>
  <c r="H432" i="4"/>
  <c r="H424" i="4"/>
  <c r="H416" i="4"/>
  <c r="H408" i="4"/>
  <c r="H400" i="4"/>
  <c r="H392" i="4"/>
  <c r="H387" i="4"/>
  <c r="H379" i="4"/>
  <c r="H368" i="4"/>
  <c r="H360" i="4"/>
  <c r="H352" i="4"/>
  <c r="H349" i="4"/>
  <c r="H344" i="4"/>
  <c r="H328" i="4"/>
  <c r="H322" i="4"/>
  <c r="H314" i="4"/>
  <c r="H293" i="4"/>
  <c r="H285" i="4"/>
  <c r="H272" i="4"/>
  <c r="H267" i="4"/>
  <c r="H260" i="4"/>
  <c r="H240" i="4"/>
  <c r="H235" i="4"/>
  <c r="H202" i="4"/>
  <c r="H199" i="4"/>
  <c r="H194" i="4"/>
  <c r="H191" i="4"/>
  <c r="H171" i="4"/>
  <c r="H168" i="4"/>
  <c r="H153" i="4"/>
  <c r="H124" i="4"/>
  <c r="H105" i="4"/>
  <c r="H102" i="4"/>
  <c r="H92" i="4"/>
  <c r="H85" i="4"/>
  <c r="H80" i="4"/>
  <c r="H72" i="4"/>
  <c r="H51" i="4"/>
  <c r="H46" i="4"/>
  <c r="H41" i="4"/>
  <c r="H38" i="4"/>
  <c r="H33" i="4"/>
  <c r="E29" i="4"/>
  <c r="F29" i="4" s="1"/>
  <c r="H21" i="4"/>
  <c r="H594" i="13"/>
  <c r="H591" i="13"/>
  <c r="H583" i="13"/>
  <c r="H568" i="13"/>
  <c r="H565" i="13"/>
  <c r="H545" i="13"/>
  <c r="H527" i="13"/>
  <c r="H515" i="13"/>
  <c r="H510" i="13"/>
  <c r="E482" i="13"/>
  <c r="F482" i="13" s="1"/>
  <c r="H471" i="13"/>
  <c r="H463" i="13"/>
  <c r="H449" i="13"/>
  <c r="H434" i="13"/>
  <c r="H428" i="13"/>
  <c r="H406" i="13"/>
  <c r="H356" i="13"/>
  <c r="E354" i="13"/>
  <c r="F354" i="13" s="1"/>
  <c r="H345" i="13"/>
  <c r="H323" i="13"/>
  <c r="H309" i="13"/>
  <c r="H284" i="13"/>
  <c r="H281" i="13"/>
  <c r="H241" i="13"/>
  <c r="H214" i="13"/>
  <c r="H274" i="4"/>
  <c r="H262" i="4"/>
  <c r="H250" i="4"/>
  <c r="H245" i="4"/>
  <c r="H230" i="4"/>
  <c r="H227" i="4"/>
  <c r="E205" i="4"/>
  <c r="F205" i="4" s="1"/>
  <c r="H183" i="4"/>
  <c r="H178" i="4"/>
  <c r="H176" i="4"/>
  <c r="H142" i="4"/>
  <c r="H127" i="4"/>
  <c r="H94" i="4"/>
  <c r="H74" i="4"/>
  <c r="H61" i="4"/>
  <c r="H35" i="4"/>
  <c r="H23" i="4"/>
  <c r="H18" i="4"/>
  <c r="H9" i="4"/>
  <c r="H610" i="13"/>
  <c r="H607" i="13"/>
  <c r="H599" i="13"/>
  <c r="H577" i="13"/>
  <c r="H574" i="13"/>
  <c r="H554" i="13"/>
  <c r="H548" i="13"/>
  <c r="H532" i="13"/>
  <c r="H521" i="13"/>
  <c r="H512" i="13"/>
  <c r="H500" i="13"/>
  <c r="H492" i="13"/>
  <c r="H487" i="13"/>
  <c r="H479" i="13"/>
  <c r="H395" i="13"/>
  <c r="H377" i="13"/>
  <c r="H374" i="13"/>
  <c r="H359" i="13"/>
  <c r="H328" i="13"/>
  <c r="H267" i="13"/>
  <c r="E223" i="13"/>
  <c r="F223" i="13" s="1"/>
  <c r="H210" i="13"/>
  <c r="H316" i="4"/>
  <c r="H305" i="4"/>
  <c r="H295" i="4"/>
  <c r="H292" i="4"/>
  <c r="H290" i="4"/>
  <c r="H287" i="4"/>
  <c r="H284" i="4"/>
  <c r="H282" i="4"/>
  <c r="H279" i="4"/>
  <c r="H276" i="4"/>
  <c r="H259" i="4"/>
  <c r="H242" i="4"/>
  <c r="H237" i="4"/>
  <c r="H201" i="4"/>
  <c r="H173" i="4"/>
  <c r="H165" i="4"/>
  <c r="H162" i="4"/>
  <c r="H152" i="4"/>
  <c r="H147" i="4"/>
  <c r="H145" i="4"/>
  <c r="H137" i="4"/>
  <c r="H117" i="4"/>
  <c r="H109" i="4"/>
  <c r="H104" i="4"/>
  <c r="H97" i="4"/>
  <c r="H84" i="4"/>
  <c r="H76" i="4"/>
  <c r="H58" i="4"/>
  <c r="H53" i="4"/>
  <c r="H48" i="4"/>
  <c r="H43" i="4"/>
  <c r="H11" i="4"/>
  <c r="H615" i="13"/>
  <c r="H593" i="13"/>
  <c r="H585" i="13"/>
  <c r="H538" i="13"/>
  <c r="H523" i="13"/>
  <c r="H514" i="13"/>
  <c r="H462" i="13"/>
  <c r="H448" i="13"/>
  <c r="H442" i="13"/>
  <c r="H439" i="13"/>
  <c r="H411" i="13"/>
  <c r="H403" i="13"/>
  <c r="H336" i="13"/>
  <c r="H322" i="13"/>
  <c r="H308" i="13"/>
  <c r="H270" i="13"/>
  <c r="H213" i="13"/>
  <c r="H541" i="4"/>
  <c r="H521" i="4"/>
  <c r="H514" i="4"/>
  <c r="H503" i="4"/>
  <c r="H501" i="4"/>
  <c r="H496" i="4"/>
  <c r="H481" i="4"/>
  <c r="H478" i="4"/>
  <c r="H475" i="4"/>
  <c r="H473" i="4"/>
  <c r="H458" i="4"/>
  <c r="H442" i="4"/>
  <c r="H431" i="4"/>
  <c r="H423" i="4"/>
  <c r="H415" i="4"/>
  <c r="H407" i="4"/>
  <c r="H399" i="4"/>
  <c r="H391" i="4"/>
  <c r="H378" i="4"/>
  <c r="H375" i="4"/>
  <c r="H372" i="4"/>
  <c r="H364" i="4"/>
  <c r="H356" i="4"/>
  <c r="H340" i="4"/>
  <c r="H337" i="4"/>
  <c r="H332" i="4"/>
  <c r="H321" i="4"/>
  <c r="H318" i="4"/>
  <c r="H313" i="4"/>
  <c r="H310" i="4"/>
  <c r="H307" i="4"/>
  <c r="H303" i="4"/>
  <c r="H269" i="4"/>
  <c r="H264" i="4"/>
  <c r="H256" i="4"/>
  <c r="H254" i="4"/>
  <c r="H252" i="4"/>
  <c r="H249" i="4"/>
  <c r="H239" i="4"/>
  <c r="H232" i="4"/>
  <c r="H224" i="4"/>
  <c r="H214" i="4"/>
  <c r="H211" i="4"/>
  <c r="H204" i="4"/>
  <c r="H180" i="4"/>
  <c r="H170" i="4"/>
  <c r="H154" i="4"/>
  <c r="H126" i="4"/>
  <c r="H114" i="4"/>
  <c r="H106" i="4"/>
  <c r="H99" i="4"/>
  <c r="H89" i="4"/>
  <c r="H79" i="4"/>
  <c r="H66" i="4"/>
  <c r="H37" i="4"/>
  <c r="H22" i="4"/>
  <c r="H20" i="4"/>
  <c r="H13" i="4"/>
  <c r="H609" i="13"/>
  <c r="H601" i="13"/>
  <c r="H582" i="13"/>
  <c r="H567" i="13"/>
  <c r="H547" i="13"/>
  <c r="E538" i="13"/>
  <c r="F538" i="13" s="1"/>
  <c r="H534" i="13"/>
  <c r="H517" i="13"/>
  <c r="H507" i="13"/>
  <c r="H502" i="13"/>
  <c r="H489" i="13"/>
  <c r="H478" i="13"/>
  <c r="E442" i="13"/>
  <c r="F442" i="13" s="1"/>
  <c r="H413" i="13"/>
  <c r="H408" i="13"/>
  <c r="H405" i="13"/>
  <c r="H394" i="13"/>
  <c r="H384" i="13"/>
  <c r="H376" i="13"/>
  <c r="H361" i="13"/>
  <c r="H358" i="13"/>
  <c r="H341" i="13"/>
  <c r="H319" i="13"/>
  <c r="H273" i="13"/>
  <c r="H383" i="4"/>
  <c r="H369" i="4"/>
  <c r="H361" i="4"/>
  <c r="H353" i="4"/>
  <c r="H345" i="4"/>
  <c r="H329" i="4"/>
  <c r="H326" i="4"/>
  <c r="H323" i="4"/>
  <c r="H315" i="4"/>
  <c r="H297" i="4"/>
  <c r="H289" i="4"/>
  <c r="H281" i="4"/>
  <c r="H273" i="4"/>
  <c r="H271" i="4"/>
  <c r="H261" i="4"/>
  <c r="H244" i="4"/>
  <c r="H241" i="4"/>
  <c r="H229" i="4"/>
  <c r="H216" i="4"/>
  <c r="H206" i="4"/>
  <c r="H198" i="4"/>
  <c r="H190" i="4"/>
  <c r="H187" i="4"/>
  <c r="H182" i="4"/>
  <c r="H177" i="4"/>
  <c r="H172" i="4"/>
  <c r="H159" i="4"/>
  <c r="H156" i="4"/>
  <c r="H144" i="4"/>
  <c r="H136" i="4"/>
  <c r="H131" i="4"/>
  <c r="H129" i="4"/>
  <c r="H121" i="4"/>
  <c r="H116" i="4"/>
  <c r="H108" i="4"/>
  <c r="H91" i="4"/>
  <c r="H63" i="4"/>
  <c r="H52" i="4"/>
  <c r="H15" i="4"/>
  <c r="H617" i="13"/>
  <c r="H598" i="13"/>
  <c r="H590" i="13"/>
  <c r="H561" i="13"/>
  <c r="H553" i="13"/>
  <c r="H509" i="13"/>
  <c r="H504" i="13"/>
  <c r="H491" i="13"/>
  <c r="H450" i="13"/>
  <c r="E413" i="13"/>
  <c r="F413" i="13" s="1"/>
  <c r="H410" i="13"/>
  <c r="H381" i="13"/>
  <c r="E370" i="13"/>
  <c r="F370" i="13" s="1"/>
  <c r="H355" i="13"/>
  <c r="H327" i="13"/>
  <c r="H252" i="13"/>
  <c r="H186" i="13"/>
  <c r="H266" i="4"/>
  <c r="H263" i="4"/>
  <c r="H258" i="4"/>
  <c r="H251" i="4"/>
  <c r="H234" i="4"/>
  <c r="H221" i="4"/>
  <c r="H208" i="4"/>
  <c r="H192" i="4"/>
  <c r="E187" i="4"/>
  <c r="F187" i="4" s="1"/>
  <c r="H179" i="4"/>
  <c r="H175" i="4"/>
  <c r="H161" i="4"/>
  <c r="H149" i="4"/>
  <c r="H138" i="4"/>
  <c r="H111" i="4"/>
  <c r="H88" i="4"/>
  <c r="H83" i="4"/>
  <c r="H78" i="4"/>
  <c r="H57" i="4"/>
  <c r="H54" i="4"/>
  <c r="H39" i="4"/>
  <c r="H24" i="4"/>
  <c r="H614" i="13"/>
  <c r="H606" i="13"/>
  <c r="H587" i="13"/>
  <c r="H584" i="13"/>
  <c r="H558" i="13"/>
  <c r="H555" i="13"/>
  <c r="H543" i="13"/>
  <c r="H522" i="13"/>
  <c r="H511" i="13"/>
  <c r="H444" i="13"/>
  <c r="H441" i="13"/>
  <c r="H426" i="13"/>
  <c r="H415" i="13"/>
  <c r="H396" i="13"/>
  <c r="H329" i="13"/>
  <c r="H318" i="13"/>
  <c r="H315" i="13"/>
  <c r="H294" i="13"/>
  <c r="H189" i="13"/>
  <c r="H151" i="13"/>
  <c r="H222" i="4"/>
  <c r="H220" i="4"/>
  <c r="H217" i="4"/>
  <c r="H210" i="4"/>
  <c r="H203" i="4"/>
  <c r="H196" i="4"/>
  <c r="H193" i="4"/>
  <c r="H186" i="4"/>
  <c r="H181" i="4"/>
  <c r="H167" i="4"/>
  <c r="H164" i="4"/>
  <c r="H155" i="4"/>
  <c r="H151" i="4"/>
  <c r="H148" i="4"/>
  <c r="H146" i="4"/>
  <c r="H139" i="4"/>
  <c r="H135" i="4"/>
  <c r="H132" i="4"/>
  <c r="H130" i="4"/>
  <c r="H123" i="4"/>
  <c r="H119" i="4"/>
  <c r="H112" i="4"/>
  <c r="H101" i="4"/>
  <c r="H96" i="4"/>
  <c r="H87" i="4"/>
  <c r="H82" i="4"/>
  <c r="H67" i="4"/>
  <c r="H56" i="4"/>
  <c r="H49" i="4"/>
  <c r="H45" i="4"/>
  <c r="H36" i="4"/>
  <c r="H34" i="4"/>
  <c r="H32" i="4"/>
  <c r="H30" i="4"/>
  <c r="H28" i="4"/>
  <c r="H16" i="4"/>
  <c r="H14" i="4"/>
  <c r="H12" i="4"/>
  <c r="H10" i="4"/>
  <c r="H8" i="4"/>
  <c r="H604" i="13"/>
  <c r="H588" i="13"/>
  <c r="H576" i="13"/>
  <c r="H564" i="13"/>
  <c r="H559" i="13"/>
  <c r="H544" i="13"/>
  <c r="H531" i="13"/>
  <c r="H529" i="13"/>
  <c r="H505" i="13"/>
  <c r="H503" i="13"/>
  <c r="H495" i="13"/>
  <c r="H490" i="13"/>
  <c r="H486" i="13"/>
  <c r="H475" i="13"/>
  <c r="H470" i="13"/>
  <c r="H459" i="13"/>
  <c r="H454" i="13"/>
  <c r="H445" i="13"/>
  <c r="H438" i="13"/>
  <c r="H429" i="13"/>
  <c r="H422" i="13"/>
  <c r="E416" i="13"/>
  <c r="F416" i="13" s="1"/>
  <c r="H409" i="13"/>
  <c r="H404" i="13"/>
  <c r="H400" i="13"/>
  <c r="H393" i="13"/>
  <c r="H391" i="13"/>
  <c r="H386" i="13"/>
  <c r="H380" i="13"/>
  <c r="H370" i="13"/>
  <c r="H365" i="13"/>
  <c r="H362" i="13"/>
  <c r="H351" i="13"/>
  <c r="H348" i="13"/>
  <c r="H339" i="13"/>
  <c r="H330" i="13"/>
  <c r="H292" i="13"/>
  <c r="H287" i="13"/>
  <c r="H277" i="13"/>
  <c r="H253" i="13"/>
  <c r="H247" i="13"/>
  <c r="H228" i="13"/>
  <c r="H195" i="13"/>
  <c r="H192" i="13"/>
  <c r="H183" i="13"/>
  <c r="H180" i="13"/>
  <c r="H171" i="13"/>
  <c r="H168" i="13"/>
  <c r="H165" i="13"/>
  <c r="H149" i="13"/>
  <c r="H147" i="13"/>
  <c r="H132" i="13"/>
  <c r="H126" i="13"/>
  <c r="H96" i="13"/>
  <c r="H90" i="13"/>
  <c r="E72" i="13"/>
  <c r="F72" i="13" s="1"/>
  <c r="H69" i="13"/>
  <c r="H31" i="13"/>
  <c r="H23" i="13"/>
  <c r="H137" i="13"/>
  <c r="H123" i="13"/>
  <c r="H115" i="13"/>
  <c r="H99" i="13"/>
  <c r="H74" i="13"/>
  <c r="H60" i="13"/>
  <c r="H54" i="13"/>
  <c r="H25" i="13"/>
  <c r="H11" i="13"/>
  <c r="H277" i="4"/>
  <c r="H247" i="4"/>
  <c r="H233" i="4"/>
  <c r="H226" i="4"/>
  <c r="H219" i="4"/>
  <c r="H212" i="4"/>
  <c r="H209" i="4"/>
  <c r="H207" i="4"/>
  <c r="H205" i="4"/>
  <c r="H200" i="4"/>
  <c r="H195" i="4"/>
  <c r="H188" i="4"/>
  <c r="H185" i="4"/>
  <c r="H169" i="4"/>
  <c r="H166" i="4"/>
  <c r="H157" i="4"/>
  <c r="H150" i="4"/>
  <c r="H141" i="4"/>
  <c r="H134" i="4"/>
  <c r="H125" i="4"/>
  <c r="H118" i="4"/>
  <c r="H107" i="4"/>
  <c r="H100" i="4"/>
  <c r="H98" i="4"/>
  <c r="H86" i="4"/>
  <c r="H71" i="4"/>
  <c r="H69" i="4"/>
  <c r="H64" i="4"/>
  <c r="H60" i="4"/>
  <c r="H44" i="4"/>
  <c r="H42" i="4"/>
  <c r="H40" i="4"/>
  <c r="H608" i="13"/>
  <c r="E604" i="13"/>
  <c r="F604" i="13" s="1"/>
  <c r="H592" i="13"/>
  <c r="H573" i="13"/>
  <c r="H556" i="13"/>
  <c r="H551" i="13"/>
  <c r="H546" i="13"/>
  <c r="H541" i="13"/>
  <c r="H528" i="13"/>
  <c r="H518" i="13"/>
  <c r="H494" i="13"/>
  <c r="H488" i="13"/>
  <c r="H474" i="13"/>
  <c r="H472" i="13"/>
  <c r="H458" i="13"/>
  <c r="H456" i="13"/>
  <c r="H447" i="13"/>
  <c r="H440" i="13"/>
  <c r="H433" i="13"/>
  <c r="H431" i="13"/>
  <c r="H424" i="13"/>
  <c r="H397" i="13"/>
  <c r="H390" i="13"/>
  <c r="H372" i="13"/>
  <c r="H367" i="13"/>
  <c r="H364" i="13"/>
  <c r="H357" i="13"/>
  <c r="H350" i="13"/>
  <c r="H343" i="13"/>
  <c r="H338" i="13"/>
  <c r="H332" i="13"/>
  <c r="H321" i="13"/>
  <c r="H316" i="13"/>
  <c r="H286" i="13"/>
  <c r="H276" i="13"/>
  <c r="H261" i="13"/>
  <c r="E253" i="13"/>
  <c r="F253" i="13" s="1"/>
  <c r="H249" i="13"/>
  <c r="H224" i="13"/>
  <c r="H219" i="13"/>
  <c r="H216" i="13"/>
  <c r="H197" i="13"/>
  <c r="H173" i="13"/>
  <c r="E159" i="13"/>
  <c r="F159" i="13" s="1"/>
  <c r="E135" i="13"/>
  <c r="F135" i="13" s="1"/>
  <c r="E132" i="13"/>
  <c r="F132" i="13" s="1"/>
  <c r="H120" i="13"/>
  <c r="H109" i="13"/>
  <c r="H86" i="13"/>
  <c r="H57" i="13"/>
  <c r="H42" i="13"/>
  <c r="H30" i="13"/>
  <c r="H16" i="13"/>
  <c r="H13" i="13"/>
  <c r="H202" i="13"/>
  <c r="H191" i="13"/>
  <c r="H185" i="13"/>
  <c r="H176" i="13"/>
  <c r="H161" i="13"/>
  <c r="H153" i="13"/>
  <c r="H144" i="13"/>
  <c r="H131" i="13"/>
  <c r="H122" i="13"/>
  <c r="H117" i="13"/>
  <c r="H103" i="13"/>
  <c r="H92" i="13"/>
  <c r="H89" i="13"/>
  <c r="H83" i="13"/>
  <c r="H45" i="13"/>
  <c r="H33" i="13"/>
  <c r="H81" i="4"/>
  <c r="H77" i="4"/>
  <c r="H68" i="4"/>
  <c r="H55" i="4"/>
  <c r="H50" i="4"/>
  <c r="H27" i="4"/>
  <c r="H25" i="4"/>
  <c r="H19" i="4"/>
  <c r="H17" i="4"/>
  <c r="H7" i="4"/>
  <c r="H612" i="13"/>
  <c r="H596" i="13"/>
  <c r="H580" i="13"/>
  <c r="H575" i="13"/>
  <c r="H570" i="13"/>
  <c r="H560" i="13"/>
  <c r="H550" i="13"/>
  <c r="H540" i="13"/>
  <c r="H535" i="13"/>
  <c r="H530" i="13"/>
  <c r="H525" i="13"/>
  <c r="H520" i="13"/>
  <c r="H508" i="13"/>
  <c r="H506" i="13"/>
  <c r="H496" i="13"/>
  <c r="H485" i="13"/>
  <c r="H483" i="13"/>
  <c r="H481" i="13"/>
  <c r="H476" i="13"/>
  <c r="H469" i="13"/>
  <c r="H467" i="13"/>
  <c r="H465" i="13"/>
  <c r="H460" i="13"/>
  <c r="H453" i="13"/>
  <c r="H451" i="13"/>
  <c r="H446" i="13"/>
  <c r="H437" i="13"/>
  <c r="H430" i="13"/>
  <c r="H421" i="13"/>
  <c r="H419" i="13"/>
  <c r="H412" i="13"/>
  <c r="H401" i="13"/>
  <c r="H399" i="13"/>
  <c r="H392" i="13"/>
  <c r="H379" i="13"/>
  <c r="H369" i="13"/>
  <c r="H366" i="13"/>
  <c r="H352" i="13"/>
  <c r="H347" i="13"/>
  <c r="H342" i="13"/>
  <c r="H340" i="13"/>
  <c r="H325" i="13"/>
  <c r="H313" i="13"/>
  <c r="H296" i="13"/>
  <c r="H291" i="13"/>
  <c r="H283" i="13"/>
  <c r="H278" i="13"/>
  <c r="H275" i="13"/>
  <c r="H266" i="13"/>
  <c r="H260" i="13"/>
  <c r="H254" i="13"/>
  <c r="H246" i="13"/>
  <c r="H240" i="13"/>
  <c r="H235" i="13"/>
  <c r="H232" i="13"/>
  <c r="H221" i="13"/>
  <c r="H207" i="13"/>
  <c r="H188" i="13"/>
  <c r="H155" i="13"/>
  <c r="H150" i="13"/>
  <c r="E114" i="13"/>
  <c r="F114" i="13" s="1"/>
  <c r="H111" i="13"/>
  <c r="H65" i="13"/>
  <c r="H50" i="13"/>
  <c r="H310" i="13"/>
  <c r="H305" i="13"/>
  <c r="H303" i="13"/>
  <c r="H298" i="13"/>
  <c r="H293" i="13"/>
  <c r="H288" i="13"/>
  <c r="H269" i="13"/>
  <c r="H257" i="13"/>
  <c r="H251" i="13"/>
  <c r="H248" i="13"/>
  <c r="H243" i="13"/>
  <c r="H229" i="13"/>
  <c r="H226" i="13"/>
  <c r="H215" i="13"/>
  <c r="H204" i="13"/>
  <c r="H201" i="13"/>
  <c r="H196" i="13"/>
  <c r="H193" i="13"/>
  <c r="H181" i="13"/>
  <c r="H178" i="13"/>
  <c r="H175" i="13"/>
  <c r="H172" i="13"/>
  <c r="H169" i="13"/>
  <c r="H130" i="13"/>
  <c r="H124" i="13"/>
  <c r="H100" i="13"/>
  <c r="H82" i="13"/>
  <c r="H79" i="13"/>
  <c r="H47" i="13"/>
  <c r="H41" i="13"/>
  <c r="H38" i="13"/>
  <c r="H35" i="13"/>
  <c r="H21" i="13"/>
  <c r="H432" i="13"/>
  <c r="H425" i="13"/>
  <c r="H423" i="13"/>
  <c r="H418" i="13"/>
  <c r="H398" i="13"/>
  <c r="H389" i="13"/>
  <c r="H387" i="13"/>
  <c r="H378" i="13"/>
  <c r="H371" i="13"/>
  <c r="H368" i="13"/>
  <c r="H363" i="13"/>
  <c r="H349" i="13"/>
  <c r="H346" i="13"/>
  <c r="H344" i="13"/>
  <c r="H333" i="13"/>
  <c r="H331" i="13"/>
  <c r="H307" i="13"/>
  <c r="H290" i="13"/>
  <c r="H285" i="13"/>
  <c r="H265" i="13"/>
  <c r="H262" i="13"/>
  <c r="H245" i="13"/>
  <c r="H237" i="13"/>
  <c r="H212" i="13"/>
  <c r="H187" i="13"/>
  <c r="H184" i="13"/>
  <c r="E175" i="13"/>
  <c r="F175" i="13" s="1"/>
  <c r="H160" i="13"/>
  <c r="H157" i="13"/>
  <c r="H133" i="13"/>
  <c r="H127" i="13"/>
  <c r="H110" i="13"/>
  <c r="H97" i="13"/>
  <c r="H64" i="13"/>
  <c r="H52" i="13"/>
  <c r="H618" i="13"/>
  <c r="H613" i="13"/>
  <c r="H611" i="13"/>
  <c r="H602" i="13"/>
  <c r="H597" i="13"/>
  <c r="H595" i="13"/>
  <c r="H586" i="13"/>
  <c r="H581" i="13"/>
  <c r="H579" i="13"/>
  <c r="H571" i="13"/>
  <c r="H569" i="13"/>
  <c r="H562" i="13"/>
  <c r="H557" i="13"/>
  <c r="H552" i="13"/>
  <c r="H539" i="13"/>
  <c r="H537" i="13"/>
  <c r="H526" i="13"/>
  <c r="H519" i="13"/>
  <c r="H501" i="13"/>
  <c r="H499" i="13"/>
  <c r="H497" i="13"/>
  <c r="H484" i="13"/>
  <c r="H482" i="13"/>
  <c r="H480" i="13"/>
  <c r="H473" i="13"/>
  <c r="H468" i="13"/>
  <c r="H466" i="13"/>
  <c r="H464" i="13"/>
  <c r="H457" i="13"/>
  <c r="H452" i="13"/>
  <c r="H443" i="13"/>
  <c r="H436" i="13"/>
  <c r="H427" i="13"/>
  <c r="H420" i="13"/>
  <c r="H416" i="13"/>
  <c r="H407" i="13"/>
  <c r="H402" i="13"/>
  <c r="H382" i="13"/>
  <c r="H373" i="13"/>
  <c r="H360" i="13"/>
  <c r="H353" i="13"/>
  <c r="H337" i="13"/>
  <c r="H335" i="13"/>
  <c r="H326" i="13"/>
  <c r="H324" i="13"/>
  <c r="H317" i="13"/>
  <c r="H302" i="13"/>
  <c r="H295" i="13"/>
  <c r="E288" i="13"/>
  <c r="F288" i="13" s="1"/>
  <c r="H274" i="13"/>
  <c r="H268" i="13"/>
  <c r="H256" i="13"/>
  <c r="H242" i="13"/>
  <c r="H231" i="13"/>
  <c r="H225" i="13"/>
  <c r="H220" i="13"/>
  <c r="H217" i="13"/>
  <c r="H206" i="13"/>
  <c r="H190" i="13"/>
  <c r="H177" i="13"/>
  <c r="H174" i="13"/>
  <c r="H154" i="13"/>
  <c r="H143" i="13"/>
  <c r="H118" i="13"/>
  <c r="H84" i="13"/>
  <c r="E82" i="13"/>
  <c r="F82" i="13" s="1"/>
  <c r="H75" i="13"/>
  <c r="H67" i="13"/>
  <c r="H40" i="13"/>
  <c r="H20" i="13"/>
  <c r="H8" i="13"/>
  <c r="H170" i="13"/>
  <c r="H166" i="13"/>
  <c r="H164" i="13"/>
  <c r="H162" i="13"/>
  <c r="H158" i="13"/>
  <c r="H152" i="13"/>
  <c r="E150" i="13"/>
  <c r="F150" i="13" s="1"/>
  <c r="E144" i="13"/>
  <c r="F144" i="13" s="1"/>
  <c r="H129" i="13"/>
  <c r="H125" i="13"/>
  <c r="H116" i="13"/>
  <c r="H106" i="13"/>
  <c r="H104" i="13"/>
  <c r="H95" i="13"/>
  <c r="H85" i="13"/>
  <c r="H80" i="13"/>
  <c r="H70" i="13"/>
  <c r="H63" i="13"/>
  <c r="H53" i="13"/>
  <c r="H48" i="13"/>
  <c r="H36" i="13"/>
  <c r="H26" i="13"/>
  <c r="E24" i="13"/>
  <c r="F24" i="13" s="1"/>
  <c r="H19" i="13"/>
  <c r="H7" i="13"/>
  <c r="I7" i="13" s="1"/>
  <c r="H314" i="13"/>
  <c r="H312" i="13"/>
  <c r="H301" i="13"/>
  <c r="H299" i="13"/>
  <c r="H279" i="13"/>
  <c r="H271" i="13"/>
  <c r="H263" i="13"/>
  <c r="H258" i="13"/>
  <c r="H255" i="13"/>
  <c r="H250" i="13"/>
  <c r="H238" i="13"/>
  <c r="H223" i="13"/>
  <c r="H218" i="13"/>
  <c r="H208" i="13"/>
  <c r="H203" i="13"/>
  <c r="H198" i="13"/>
  <c r="H182" i="13"/>
  <c r="H179" i="13"/>
  <c r="H145" i="13"/>
  <c r="H141" i="13"/>
  <c r="H139" i="13"/>
  <c r="H135" i="13"/>
  <c r="H113" i="13"/>
  <c r="H108" i="13"/>
  <c r="H101" i="13"/>
  <c r="H94" i="13"/>
  <c r="H87" i="13"/>
  <c r="H77" i="13"/>
  <c r="H72" i="13"/>
  <c r="H62" i="13"/>
  <c r="H55" i="13"/>
  <c r="H43" i="13"/>
  <c r="H28" i="13"/>
  <c r="H18" i="13"/>
  <c r="H9" i="13"/>
  <c r="H167" i="13"/>
  <c r="H163" i="13"/>
  <c r="H159" i="13"/>
  <c r="E143" i="13"/>
  <c r="F143" i="13" s="1"/>
  <c r="H140" i="13"/>
  <c r="H138" i="13"/>
  <c r="H134" i="13"/>
  <c r="H128" i="13"/>
  <c r="H119" i="13"/>
  <c r="H112" i="13"/>
  <c r="H105" i="13"/>
  <c r="H98" i="13"/>
  <c r="H91" i="13"/>
  <c r="H81" i="13"/>
  <c r="H76" i="13"/>
  <c r="H66" i="13"/>
  <c r="H59" i="13"/>
  <c r="H37" i="13"/>
  <c r="H32" i="13"/>
  <c r="H22" i="13"/>
  <c r="H15" i="13"/>
  <c r="H10" i="13"/>
  <c r="E8" i="13"/>
  <c r="F8" i="13" s="1"/>
  <c r="H311" i="13"/>
  <c r="H306" i="13"/>
  <c r="H300" i="13"/>
  <c r="H289" i="13"/>
  <c r="H282" i="13"/>
  <c r="H280" i="13"/>
  <c r="H272" i="13"/>
  <c r="H264" i="13"/>
  <c r="H259" i="13"/>
  <c r="H244" i="13"/>
  <c r="H239" i="13"/>
  <c r="H234" i="13"/>
  <c r="H222" i="13"/>
  <c r="H209" i="13"/>
  <c r="H199" i="13"/>
  <c r="H194" i="13"/>
  <c r="H148" i="13"/>
  <c r="H146" i="13"/>
  <c r="H142" i="13"/>
  <c r="H136" i="13"/>
  <c r="H121" i="13"/>
  <c r="H114" i="13"/>
  <c r="H107" i="13"/>
  <c r="H102" i="13"/>
  <c r="H93" i="13"/>
  <c r="H88" i="13"/>
  <c r="H78" i="13"/>
  <c r="H71" i="13"/>
  <c r="H61" i="13"/>
  <c r="H56" i="13"/>
  <c r="H49" i="13"/>
  <c r="H46" i="13"/>
  <c r="H44" i="13"/>
  <c r="H34" i="13"/>
  <c r="H27" i="13"/>
  <c r="H73" i="13"/>
  <c r="H68" i="13"/>
  <c r="H58" i="13"/>
  <c r="H51" i="13"/>
  <c r="H39" i="13"/>
  <c r="H29" i="13"/>
  <c r="H24" i="13"/>
  <c r="H17" i="13"/>
  <c r="H14" i="13"/>
  <c r="H12" i="13"/>
  <c r="E11" i="1"/>
  <c r="F11" i="1" s="1"/>
  <c r="E35" i="11"/>
  <c r="F35" i="11" s="1"/>
  <c r="E11" i="11"/>
  <c r="F11" i="11" s="1"/>
  <c r="E49" i="1"/>
  <c r="F49" i="1" s="1"/>
  <c r="E25" i="1"/>
  <c r="F25" i="1" s="1"/>
  <c r="E52" i="1"/>
  <c r="F52" i="1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E7" i="11"/>
  <c r="F7" i="11" s="1"/>
  <c r="E51" i="1"/>
  <c r="F51" i="1" s="1"/>
  <c r="E55" i="11"/>
  <c r="F55" i="11" s="1"/>
  <c r="E50" i="1"/>
  <c r="F50" i="1" s="1"/>
  <c r="E19" i="11"/>
  <c r="F19" i="11" s="1"/>
  <c r="E27" i="1"/>
  <c r="F27" i="1" s="1"/>
  <c r="E27" i="11"/>
  <c r="F27" i="11" s="1"/>
  <c r="E12" i="1"/>
  <c r="F12" i="1" s="1"/>
  <c r="E64" i="11"/>
  <c r="F64" i="11" s="1"/>
  <c r="E38" i="1"/>
  <c r="F38" i="1" s="1"/>
  <c r="E6" i="11"/>
  <c r="F6" i="11" s="1"/>
  <c r="E533" i="13"/>
  <c r="F533" i="13" s="1"/>
  <c r="E506" i="13"/>
  <c r="F506" i="13" s="1"/>
  <c r="E570" i="13"/>
  <c r="F570" i="13" s="1"/>
  <c r="E491" i="13"/>
  <c r="F491" i="13" s="1"/>
  <c r="E618" i="13"/>
  <c r="F618" i="13" s="1"/>
  <c r="E602" i="13"/>
  <c r="F602" i="13" s="1"/>
  <c r="E586" i="13"/>
  <c r="F586" i="13" s="1"/>
  <c r="E545" i="13"/>
  <c r="F545" i="13" s="1"/>
  <c r="E475" i="13"/>
  <c r="F475" i="13" s="1"/>
  <c r="E554" i="13"/>
  <c r="F554" i="13" s="1"/>
  <c r="E522" i="13"/>
  <c r="F522" i="13" s="1"/>
  <c r="E372" i="13"/>
  <c r="F372" i="13" s="1"/>
  <c r="E447" i="13"/>
  <c r="F447" i="13" s="1"/>
  <c r="E431" i="13"/>
  <c r="F431" i="13" s="1"/>
  <c r="E415" i="13"/>
  <c r="F415" i="13" s="1"/>
  <c r="E407" i="13"/>
  <c r="F407" i="13" s="1"/>
  <c r="E391" i="13"/>
  <c r="F391" i="13" s="1"/>
  <c r="E324" i="13"/>
  <c r="F324" i="13" s="1"/>
  <c r="E356" i="13"/>
  <c r="F356" i="13" s="1"/>
  <c r="E269" i="13"/>
  <c r="F269" i="13" s="1"/>
  <c r="E340" i="13"/>
  <c r="F340" i="13" s="1"/>
  <c r="E307" i="13"/>
  <c r="F307" i="13" s="1"/>
  <c r="E295" i="13"/>
  <c r="F295" i="13" s="1"/>
  <c r="E268" i="13"/>
  <c r="F268" i="13" s="1"/>
  <c r="E252" i="13"/>
  <c r="F252" i="13" s="1"/>
  <c r="E239" i="13"/>
  <c r="F239" i="13" s="1"/>
  <c r="E207" i="13"/>
  <c r="F207" i="13" s="1"/>
  <c r="E191" i="13"/>
  <c r="F191" i="13" s="1"/>
  <c r="E103" i="13"/>
  <c r="F103" i="13" s="1"/>
  <c r="E61" i="13"/>
  <c r="F61" i="13" s="1"/>
  <c r="E25" i="13"/>
  <c r="F25" i="13" s="1"/>
  <c r="E116" i="13"/>
  <c r="F116" i="13" s="1"/>
  <c r="E47" i="13"/>
  <c r="F47" i="13" s="1"/>
  <c r="E31" i="13"/>
  <c r="F31" i="13" s="1"/>
  <c r="E15" i="13"/>
  <c r="F15" i="13" s="1"/>
  <c r="E741" i="4"/>
  <c r="F741" i="4" s="1"/>
  <c r="E620" i="4"/>
  <c r="F620" i="4" s="1"/>
  <c r="E194" i="4"/>
  <c r="F194" i="4" s="1"/>
  <c r="E178" i="4"/>
  <c r="F178" i="4" s="1"/>
  <c r="E946" i="4" l="1"/>
  <c r="F946" i="4" s="1"/>
  <c r="E140" i="4"/>
  <c r="F140" i="4" s="1"/>
  <c r="E239" i="4"/>
  <c r="F239" i="4" s="1"/>
  <c r="E442" i="4"/>
  <c r="F442" i="4" s="1"/>
  <c r="E490" i="4"/>
  <c r="F490" i="4" s="1"/>
  <c r="E506" i="4"/>
  <c r="F506" i="4" s="1"/>
  <c r="E37" i="13"/>
  <c r="F37" i="13" s="1"/>
  <c r="E53" i="13"/>
  <c r="F53" i="13" s="1"/>
  <c r="E69" i="13"/>
  <c r="F69" i="13" s="1"/>
  <c r="E303" i="13"/>
  <c r="F303" i="13" s="1"/>
  <c r="E611" i="13"/>
  <c r="F611" i="13" s="1"/>
  <c r="E11" i="13"/>
  <c r="F11" i="13" s="1"/>
  <c r="E824" i="4"/>
  <c r="F824" i="4" s="1"/>
  <c r="E931" i="4"/>
  <c r="F931" i="4" s="1"/>
  <c r="E950" i="4"/>
  <c r="F950" i="4" s="1"/>
  <c r="E247" i="4"/>
  <c r="F247" i="4" s="1"/>
  <c r="E654" i="4"/>
  <c r="F654" i="4" s="1"/>
  <c r="E726" i="4"/>
  <c r="F726" i="4" s="1"/>
  <c r="E793" i="4"/>
  <c r="F793" i="4" s="1"/>
  <c r="E128" i="4"/>
  <c r="F128" i="4" s="1"/>
  <c r="E144" i="4"/>
  <c r="F144" i="4" s="1"/>
  <c r="E160" i="4"/>
  <c r="F160" i="4" s="1"/>
  <c r="E243" i="4"/>
  <c r="F243" i="4" s="1"/>
  <c r="E382" i="4"/>
  <c r="F382" i="4" s="1"/>
  <c r="E398" i="4"/>
  <c r="F398" i="4" s="1"/>
  <c r="E430" i="4"/>
  <c r="F430" i="4" s="1"/>
  <c r="E446" i="4"/>
  <c r="F446" i="4" s="1"/>
  <c r="E462" i="4"/>
  <c r="F462" i="4" s="1"/>
  <c r="E478" i="4"/>
  <c r="F478" i="4" s="1"/>
  <c r="E510" i="4"/>
  <c r="F510" i="4" s="1"/>
  <c r="E526" i="4"/>
  <c r="F526" i="4" s="1"/>
  <c r="E542" i="4"/>
  <c r="F542" i="4" s="1"/>
  <c r="E558" i="4"/>
  <c r="F558" i="4" s="1"/>
  <c r="E840" i="4"/>
  <c r="F840" i="4" s="1"/>
  <c r="E856" i="4"/>
  <c r="F856" i="4" s="1"/>
  <c r="E872" i="4"/>
  <c r="F872" i="4" s="1"/>
  <c r="E888" i="4"/>
  <c r="F888" i="4" s="1"/>
  <c r="E259" i="4"/>
  <c r="F259" i="4" s="1"/>
  <c r="E777" i="4"/>
  <c r="F777" i="4" s="1"/>
  <c r="E73" i="13"/>
  <c r="F73" i="13" s="1"/>
  <c r="E160" i="13"/>
  <c r="F160" i="13" s="1"/>
  <c r="E192" i="13"/>
  <c r="F192" i="13" s="1"/>
  <c r="E208" i="13"/>
  <c r="F208" i="13" s="1"/>
  <c r="E224" i="13"/>
  <c r="F224" i="13" s="1"/>
  <c r="E291" i="13"/>
  <c r="F291" i="13" s="1"/>
  <c r="E369" i="13"/>
  <c r="F369" i="13" s="1"/>
  <c r="E385" i="13"/>
  <c r="F385" i="13" s="1"/>
  <c r="E401" i="13"/>
  <c r="F401" i="13" s="1"/>
  <c r="E456" i="13"/>
  <c r="F456" i="13" s="1"/>
  <c r="E472" i="13"/>
  <c r="F472" i="13" s="1"/>
  <c r="E551" i="13"/>
  <c r="F551" i="13" s="1"/>
  <c r="E567" i="13"/>
  <c r="F567" i="13" s="1"/>
  <c r="E583" i="13"/>
  <c r="F583" i="13" s="1"/>
  <c r="E615" i="13"/>
  <c r="F615" i="13" s="1"/>
  <c r="E335" i="13"/>
  <c r="F335" i="13" s="1"/>
  <c r="E14" i="4"/>
  <c r="F14" i="4" s="1"/>
  <c r="E494" i="4"/>
  <c r="F494" i="4" s="1"/>
  <c r="E240" i="13"/>
  <c r="F240" i="13" s="1"/>
  <c r="E236" i="4"/>
  <c r="F236" i="4" s="1"/>
  <c r="E275" i="4"/>
  <c r="F275" i="4" s="1"/>
  <c r="E307" i="4"/>
  <c r="F307" i="4" s="1"/>
  <c r="E323" i="4"/>
  <c r="F323" i="4" s="1"/>
  <c r="E339" i="4"/>
  <c r="F339" i="4" s="1"/>
  <c r="E355" i="4"/>
  <c r="F355" i="4" s="1"/>
  <c r="E387" i="4"/>
  <c r="F387" i="4" s="1"/>
  <c r="E403" i="4"/>
  <c r="F403" i="4" s="1"/>
  <c r="E419" i="4"/>
  <c r="F419" i="4" s="1"/>
  <c r="E435" i="4"/>
  <c r="F435" i="4" s="1"/>
  <c r="E381" i="4"/>
  <c r="F381" i="4" s="1"/>
  <c r="E509" i="4"/>
  <c r="F509" i="4" s="1"/>
  <c r="E557" i="4"/>
  <c r="F557" i="4" s="1"/>
  <c r="E883" i="4"/>
  <c r="F883" i="4" s="1"/>
  <c r="E25" i="4"/>
  <c r="F25" i="4" s="1"/>
  <c r="E92" i="4"/>
  <c r="F92" i="4" s="1"/>
  <c r="E108" i="4"/>
  <c r="F108" i="4" s="1"/>
  <c r="E167" i="4"/>
  <c r="F167" i="4" s="1"/>
  <c r="E199" i="4"/>
  <c r="F199" i="4" s="1"/>
  <c r="E246" i="4"/>
  <c r="F246" i="4" s="1"/>
  <c r="E262" i="4"/>
  <c r="F262" i="4" s="1"/>
  <c r="E577" i="4"/>
  <c r="F577" i="4" s="1"/>
  <c r="E625" i="4"/>
  <c r="F625" i="4" s="1"/>
  <c r="E641" i="4"/>
  <c r="F641" i="4" s="1"/>
  <c r="E689" i="4"/>
  <c r="F689" i="4" s="1"/>
  <c r="E705" i="4"/>
  <c r="F705" i="4" s="1"/>
  <c r="E721" i="4"/>
  <c r="F721" i="4" s="1"/>
  <c r="E808" i="4"/>
  <c r="F808" i="4" s="1"/>
  <c r="E113" i="13"/>
  <c r="F113" i="13" s="1"/>
  <c r="E129" i="13"/>
  <c r="F129" i="13" s="1"/>
  <c r="E248" i="13"/>
  <c r="F248" i="13" s="1"/>
  <c r="E280" i="13"/>
  <c r="F280" i="13" s="1"/>
  <c r="E516" i="13"/>
  <c r="F516" i="13" s="1"/>
  <c r="E556" i="13"/>
  <c r="F556" i="13" s="1"/>
  <c r="E592" i="13"/>
  <c r="F592" i="13" s="1"/>
  <c r="E30" i="13"/>
  <c r="F30" i="13" s="1"/>
  <c r="E46" i="13"/>
  <c r="F46" i="13" s="1"/>
  <c r="E62" i="13"/>
  <c r="F62" i="13" s="1"/>
  <c r="E94" i="13"/>
  <c r="F94" i="13" s="1"/>
  <c r="E169" i="13"/>
  <c r="F169" i="13" s="1"/>
  <c r="E201" i="13"/>
  <c r="F201" i="13" s="1"/>
  <c r="E300" i="13"/>
  <c r="F300" i="13" s="1"/>
  <c r="E350" i="13"/>
  <c r="F350" i="13" s="1"/>
  <c r="E366" i="13"/>
  <c r="F366" i="13" s="1"/>
  <c r="E382" i="13"/>
  <c r="F382" i="13" s="1"/>
  <c r="E398" i="13"/>
  <c r="F398" i="13" s="1"/>
  <c r="E110" i="13"/>
  <c r="F110" i="13" s="1"/>
  <c r="E249" i="13"/>
  <c r="F249" i="13" s="1"/>
  <c r="E265" i="13"/>
  <c r="F265" i="13" s="1"/>
  <c r="E281" i="13"/>
  <c r="F281" i="13" s="1"/>
  <c r="E320" i="13"/>
  <c r="F320" i="13" s="1"/>
  <c r="E422" i="13"/>
  <c r="F422" i="13" s="1"/>
  <c r="E438" i="13"/>
  <c r="F438" i="13" s="1"/>
  <c r="E428" i="13"/>
  <c r="F428" i="13" s="1"/>
  <c r="E253" i="4"/>
  <c r="F253" i="4" s="1"/>
  <c r="E915" i="4"/>
  <c r="F915" i="4" s="1"/>
  <c r="E185" i="13"/>
  <c r="F185" i="13" s="1"/>
  <c r="E302" i="13"/>
  <c r="F302" i="13" s="1"/>
  <c r="E499" i="4"/>
  <c r="F499" i="4" s="1"/>
  <c r="E723" i="4"/>
  <c r="F723" i="4" s="1"/>
  <c r="E809" i="4"/>
  <c r="F809" i="4" s="1"/>
  <c r="E838" i="4"/>
  <c r="F838" i="4" s="1"/>
  <c r="E429" i="4"/>
  <c r="F429" i="4" s="1"/>
  <c r="E286" i="13"/>
  <c r="F286" i="13" s="1"/>
  <c r="E413" i="4"/>
  <c r="F413" i="4" s="1"/>
  <c r="E183" i="4"/>
  <c r="F183" i="4" s="1"/>
  <c r="E51" i="4"/>
  <c r="F51" i="4" s="1"/>
  <c r="E164" i="4"/>
  <c r="F164" i="4" s="1"/>
  <c r="E14" i="13"/>
  <c r="F14" i="13" s="1"/>
  <c r="E10" i="4"/>
  <c r="F10" i="4" s="1"/>
  <c r="E298" i="4"/>
  <c r="F298" i="4" s="1"/>
  <c r="E426" i="4"/>
  <c r="F426" i="4" s="1"/>
  <c r="E852" i="4"/>
  <c r="F852" i="4" s="1"/>
  <c r="E745" i="4"/>
  <c r="F745" i="4" s="1"/>
  <c r="E236" i="13"/>
  <c r="F236" i="13" s="1"/>
  <c r="I8" i="13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I112" i="13" s="1"/>
  <c r="I113" i="13" s="1"/>
  <c r="I114" i="13" s="1"/>
  <c r="I115" i="13" s="1"/>
  <c r="I116" i="13" s="1"/>
  <c r="I117" i="13" s="1"/>
  <c r="I118" i="13" s="1"/>
  <c r="I119" i="13" s="1"/>
  <c r="I120" i="13" s="1"/>
  <c r="I121" i="13" s="1"/>
  <c r="I122" i="13" s="1"/>
  <c r="I123" i="13" s="1"/>
  <c r="I124" i="13" s="1"/>
  <c r="I125" i="13" s="1"/>
  <c r="I126" i="13" s="1"/>
  <c r="I127" i="13" s="1"/>
  <c r="I128" i="13" s="1"/>
  <c r="I129" i="13" s="1"/>
  <c r="I130" i="13" s="1"/>
  <c r="I131" i="13" s="1"/>
  <c r="I132" i="13" s="1"/>
  <c r="I133" i="13" s="1"/>
  <c r="I134" i="13" s="1"/>
  <c r="I135" i="13" s="1"/>
  <c r="I136" i="13" s="1"/>
  <c r="I137" i="13" s="1"/>
  <c r="I138" i="13" s="1"/>
  <c r="I139" i="13" s="1"/>
  <c r="I140" i="13" s="1"/>
  <c r="I141" i="13" s="1"/>
  <c r="I142" i="13" s="1"/>
  <c r="I143" i="13" s="1"/>
  <c r="I144" i="13" s="1"/>
  <c r="I145" i="13" s="1"/>
  <c r="I146" i="13" s="1"/>
  <c r="I147" i="13" s="1"/>
  <c r="I148" i="13" s="1"/>
  <c r="I149" i="13" s="1"/>
  <c r="I150" i="13" s="1"/>
  <c r="I151" i="13" s="1"/>
  <c r="I152" i="13" s="1"/>
  <c r="I153" i="13" s="1"/>
  <c r="I154" i="13" s="1"/>
  <c r="I155" i="13" s="1"/>
  <c r="I156" i="13" s="1"/>
  <c r="I157" i="13" s="1"/>
  <c r="I158" i="13" s="1"/>
  <c r="I159" i="13" s="1"/>
  <c r="I160" i="13" s="1"/>
  <c r="I161" i="13" s="1"/>
  <c r="I162" i="13" s="1"/>
  <c r="I163" i="13" s="1"/>
  <c r="I164" i="13" s="1"/>
  <c r="I165" i="13" s="1"/>
  <c r="I166" i="13" s="1"/>
  <c r="I167" i="13" s="1"/>
  <c r="I168" i="13" s="1"/>
  <c r="I169" i="13" s="1"/>
  <c r="I170" i="13" s="1"/>
  <c r="I171" i="13" s="1"/>
  <c r="I172" i="13" s="1"/>
  <c r="I173" i="13" s="1"/>
  <c r="I174" i="13" s="1"/>
  <c r="I175" i="13" s="1"/>
  <c r="I176" i="13" s="1"/>
  <c r="I177" i="13" s="1"/>
  <c r="I178" i="13" s="1"/>
  <c r="I179" i="13" s="1"/>
  <c r="I180" i="13" s="1"/>
  <c r="I181" i="13" s="1"/>
  <c r="I182" i="13" s="1"/>
  <c r="I183" i="13" s="1"/>
  <c r="I184" i="13" s="1"/>
  <c r="I185" i="13" s="1"/>
  <c r="I186" i="13" s="1"/>
  <c r="I187" i="13" s="1"/>
  <c r="I188" i="13" s="1"/>
  <c r="I189" i="13" s="1"/>
  <c r="I190" i="13" s="1"/>
  <c r="I191" i="13" s="1"/>
  <c r="I192" i="13" s="1"/>
  <c r="I193" i="13" s="1"/>
  <c r="I194" i="13" s="1"/>
  <c r="I195" i="13" s="1"/>
  <c r="I196" i="13" s="1"/>
  <c r="I197" i="13" s="1"/>
  <c r="I198" i="13" s="1"/>
  <c r="I199" i="13" s="1"/>
  <c r="I200" i="13" s="1"/>
  <c r="I201" i="13" s="1"/>
  <c r="I202" i="13" s="1"/>
  <c r="I203" i="13" s="1"/>
  <c r="I204" i="13" s="1"/>
  <c r="I205" i="13" s="1"/>
  <c r="I206" i="13" s="1"/>
  <c r="I207" i="13" s="1"/>
  <c r="I208" i="13" s="1"/>
  <c r="I209" i="13" s="1"/>
  <c r="I210" i="13" s="1"/>
  <c r="I211" i="13" s="1"/>
  <c r="I212" i="13" s="1"/>
  <c r="I213" i="13" s="1"/>
  <c r="I214" i="13" s="1"/>
  <c r="I215" i="13" s="1"/>
  <c r="I216" i="13" s="1"/>
  <c r="I217" i="13" s="1"/>
  <c r="I218" i="13" s="1"/>
  <c r="I219" i="13" s="1"/>
  <c r="I220" i="13" s="1"/>
  <c r="I221" i="13" s="1"/>
  <c r="I222" i="13" s="1"/>
  <c r="I223" i="13" s="1"/>
  <c r="I224" i="13" s="1"/>
  <c r="I225" i="13" s="1"/>
  <c r="I226" i="13" s="1"/>
  <c r="I227" i="13" s="1"/>
  <c r="I228" i="13" s="1"/>
  <c r="I229" i="13" s="1"/>
  <c r="I230" i="13" s="1"/>
  <c r="I231" i="13" s="1"/>
  <c r="I232" i="13" s="1"/>
  <c r="I233" i="13" s="1"/>
  <c r="I234" i="13" s="1"/>
  <c r="I235" i="13" s="1"/>
  <c r="I236" i="13" s="1"/>
  <c r="I237" i="13" s="1"/>
  <c r="I238" i="13" s="1"/>
  <c r="I239" i="13" s="1"/>
  <c r="I240" i="13" s="1"/>
  <c r="I241" i="13" s="1"/>
  <c r="I242" i="13" s="1"/>
  <c r="I243" i="13" s="1"/>
  <c r="I244" i="13" s="1"/>
  <c r="I245" i="13" s="1"/>
  <c r="I246" i="13" s="1"/>
  <c r="I247" i="13" s="1"/>
  <c r="I248" i="13" s="1"/>
  <c r="I249" i="13" s="1"/>
  <c r="I250" i="13" s="1"/>
  <c r="I251" i="13" s="1"/>
  <c r="I252" i="13" s="1"/>
  <c r="I253" i="13" s="1"/>
  <c r="I254" i="13" s="1"/>
  <c r="I255" i="13" s="1"/>
  <c r="I256" i="13" s="1"/>
  <c r="I257" i="13" s="1"/>
  <c r="I258" i="13" s="1"/>
  <c r="I259" i="13" s="1"/>
  <c r="I260" i="13" s="1"/>
  <c r="I261" i="13" s="1"/>
  <c r="I262" i="13" s="1"/>
  <c r="I263" i="13" s="1"/>
  <c r="I264" i="13" s="1"/>
  <c r="I265" i="13" s="1"/>
  <c r="I266" i="13" s="1"/>
  <c r="I267" i="13" s="1"/>
  <c r="I268" i="13" s="1"/>
  <c r="I269" i="13" s="1"/>
  <c r="I270" i="13" s="1"/>
  <c r="I271" i="13" s="1"/>
  <c r="I272" i="13" s="1"/>
  <c r="I273" i="13" s="1"/>
  <c r="I274" i="13" s="1"/>
  <c r="I275" i="13" s="1"/>
  <c r="I276" i="13" s="1"/>
  <c r="I277" i="13" s="1"/>
  <c r="I278" i="13" s="1"/>
  <c r="I279" i="13" s="1"/>
  <c r="I280" i="13" s="1"/>
  <c r="I281" i="13" s="1"/>
  <c r="I282" i="13" s="1"/>
  <c r="I283" i="13" s="1"/>
  <c r="I284" i="13" s="1"/>
  <c r="I285" i="13" s="1"/>
  <c r="I286" i="13" s="1"/>
  <c r="I287" i="13" s="1"/>
  <c r="I288" i="13" s="1"/>
  <c r="I289" i="13" s="1"/>
  <c r="I290" i="13" s="1"/>
  <c r="I291" i="13" s="1"/>
  <c r="I292" i="13" s="1"/>
  <c r="I293" i="13" s="1"/>
  <c r="I294" i="13" s="1"/>
  <c r="I295" i="13" s="1"/>
  <c r="I296" i="13" s="1"/>
  <c r="I297" i="13" s="1"/>
  <c r="I298" i="13" s="1"/>
  <c r="I299" i="13" s="1"/>
  <c r="I300" i="13" s="1"/>
  <c r="I301" i="13" s="1"/>
  <c r="I302" i="13" s="1"/>
  <c r="I303" i="13" s="1"/>
  <c r="I304" i="13" s="1"/>
  <c r="I305" i="13" s="1"/>
  <c r="I306" i="13" s="1"/>
  <c r="I307" i="13" s="1"/>
  <c r="I308" i="13" s="1"/>
  <c r="I309" i="13" s="1"/>
  <c r="I310" i="13" s="1"/>
  <c r="I311" i="13" s="1"/>
  <c r="I312" i="13" s="1"/>
  <c r="I313" i="13" s="1"/>
  <c r="I314" i="13" s="1"/>
  <c r="I315" i="13" s="1"/>
  <c r="I316" i="13" s="1"/>
  <c r="I317" i="13" s="1"/>
  <c r="I318" i="13" s="1"/>
  <c r="I319" i="13" s="1"/>
  <c r="I320" i="13" s="1"/>
  <c r="I321" i="13" s="1"/>
  <c r="I322" i="13" s="1"/>
  <c r="I323" i="13" s="1"/>
  <c r="I324" i="13" s="1"/>
  <c r="I325" i="13" s="1"/>
  <c r="I326" i="13" s="1"/>
  <c r="I327" i="13" s="1"/>
  <c r="I328" i="13" s="1"/>
  <c r="I329" i="13" s="1"/>
  <c r="I330" i="13" s="1"/>
  <c r="I331" i="13" s="1"/>
  <c r="I332" i="13" s="1"/>
  <c r="I333" i="13" s="1"/>
  <c r="I334" i="13" s="1"/>
  <c r="I335" i="13" s="1"/>
  <c r="I336" i="13" s="1"/>
  <c r="I337" i="13" s="1"/>
  <c r="I338" i="13" s="1"/>
  <c r="I339" i="13" s="1"/>
  <c r="I340" i="13" s="1"/>
  <c r="I341" i="13" s="1"/>
  <c r="I342" i="13" s="1"/>
  <c r="I343" i="13" s="1"/>
  <c r="I344" i="13" s="1"/>
  <c r="I345" i="13" s="1"/>
  <c r="I346" i="13" s="1"/>
  <c r="I347" i="13" s="1"/>
  <c r="I348" i="13" s="1"/>
  <c r="I349" i="13" s="1"/>
  <c r="I350" i="13" s="1"/>
  <c r="I351" i="13" s="1"/>
  <c r="I352" i="13" s="1"/>
  <c r="I353" i="13" s="1"/>
  <c r="I354" i="13" s="1"/>
  <c r="I355" i="13" s="1"/>
  <c r="I356" i="13" s="1"/>
  <c r="I357" i="13" s="1"/>
  <c r="I358" i="13" s="1"/>
  <c r="I359" i="13" s="1"/>
  <c r="I360" i="13" s="1"/>
  <c r="I361" i="13" s="1"/>
  <c r="I362" i="13" s="1"/>
  <c r="I363" i="13" s="1"/>
  <c r="I364" i="13" s="1"/>
  <c r="I365" i="13" s="1"/>
  <c r="I366" i="13" s="1"/>
  <c r="I367" i="13" s="1"/>
  <c r="I368" i="13" s="1"/>
  <c r="I369" i="13" s="1"/>
  <c r="I370" i="13" s="1"/>
  <c r="I371" i="13" s="1"/>
  <c r="I372" i="13" s="1"/>
  <c r="I373" i="13" s="1"/>
  <c r="I374" i="13" s="1"/>
  <c r="I375" i="13" s="1"/>
  <c r="I376" i="13" s="1"/>
  <c r="I377" i="13" s="1"/>
  <c r="I378" i="13" s="1"/>
  <c r="I379" i="13" s="1"/>
  <c r="I380" i="13" s="1"/>
  <c r="I381" i="13" s="1"/>
  <c r="I382" i="13" s="1"/>
  <c r="I383" i="13" s="1"/>
  <c r="I384" i="13" s="1"/>
  <c r="I385" i="13" s="1"/>
  <c r="I386" i="13" s="1"/>
  <c r="I387" i="13" s="1"/>
  <c r="I388" i="13" s="1"/>
  <c r="I389" i="13" s="1"/>
  <c r="I390" i="13" s="1"/>
  <c r="I391" i="13" s="1"/>
  <c r="I392" i="13" s="1"/>
  <c r="I393" i="13" s="1"/>
  <c r="I394" i="13" s="1"/>
  <c r="I395" i="13" s="1"/>
  <c r="I396" i="13" s="1"/>
  <c r="I397" i="13" s="1"/>
  <c r="I398" i="13" s="1"/>
  <c r="I399" i="13" s="1"/>
  <c r="I400" i="13" s="1"/>
  <c r="I401" i="13" s="1"/>
  <c r="I402" i="13" s="1"/>
  <c r="I403" i="13" s="1"/>
  <c r="I404" i="13" s="1"/>
  <c r="I405" i="13" s="1"/>
  <c r="I406" i="13" s="1"/>
  <c r="I407" i="13" s="1"/>
  <c r="I408" i="13" s="1"/>
  <c r="I409" i="13" s="1"/>
  <c r="I410" i="13" s="1"/>
  <c r="I411" i="13" s="1"/>
  <c r="I412" i="13" s="1"/>
  <c r="I413" i="13" s="1"/>
  <c r="I414" i="13" s="1"/>
  <c r="I415" i="13" s="1"/>
  <c r="I416" i="13" s="1"/>
  <c r="I417" i="13" s="1"/>
  <c r="I418" i="13" s="1"/>
  <c r="I419" i="13" s="1"/>
  <c r="I420" i="13" s="1"/>
  <c r="I421" i="13" s="1"/>
  <c r="I422" i="13" s="1"/>
  <c r="I423" i="13" s="1"/>
  <c r="I424" i="13" s="1"/>
  <c r="I425" i="13" s="1"/>
  <c r="I426" i="13" s="1"/>
  <c r="I427" i="13" s="1"/>
  <c r="I428" i="13" s="1"/>
  <c r="I429" i="13" s="1"/>
  <c r="I430" i="13" s="1"/>
  <c r="I431" i="13" s="1"/>
  <c r="I432" i="13" s="1"/>
  <c r="I433" i="13" s="1"/>
  <c r="I434" i="13" s="1"/>
  <c r="I435" i="13" s="1"/>
  <c r="I436" i="13" s="1"/>
  <c r="I437" i="13" s="1"/>
  <c r="I438" i="13" s="1"/>
  <c r="I439" i="13" s="1"/>
  <c r="I440" i="13" s="1"/>
  <c r="I441" i="13" s="1"/>
  <c r="I442" i="13" s="1"/>
  <c r="I443" i="13" s="1"/>
  <c r="I444" i="13" s="1"/>
  <c r="I445" i="13" s="1"/>
  <c r="I446" i="13" s="1"/>
  <c r="I447" i="13" s="1"/>
  <c r="I448" i="13" s="1"/>
  <c r="I449" i="13" s="1"/>
  <c r="I450" i="13" s="1"/>
  <c r="I451" i="13" s="1"/>
  <c r="I452" i="13" s="1"/>
  <c r="I453" i="13" s="1"/>
  <c r="I454" i="13" s="1"/>
  <c r="I455" i="13" s="1"/>
  <c r="I456" i="13" s="1"/>
  <c r="I457" i="13" s="1"/>
  <c r="I458" i="13" s="1"/>
  <c r="I459" i="13" s="1"/>
  <c r="I460" i="13" s="1"/>
  <c r="I461" i="13" s="1"/>
  <c r="I462" i="13" s="1"/>
  <c r="I463" i="13" s="1"/>
  <c r="I464" i="13" s="1"/>
  <c r="I465" i="13" s="1"/>
  <c r="I466" i="13" s="1"/>
  <c r="I467" i="13" s="1"/>
  <c r="I468" i="13" s="1"/>
  <c r="I469" i="13" s="1"/>
  <c r="I470" i="13" s="1"/>
  <c r="I471" i="13" s="1"/>
  <c r="I472" i="13" s="1"/>
  <c r="I473" i="13" s="1"/>
  <c r="I474" i="13" s="1"/>
  <c r="I475" i="13" s="1"/>
  <c r="I476" i="13" s="1"/>
  <c r="I477" i="13" s="1"/>
  <c r="I478" i="13" s="1"/>
  <c r="I479" i="13" s="1"/>
  <c r="I480" i="13" s="1"/>
  <c r="I481" i="13" s="1"/>
  <c r="I482" i="13" s="1"/>
  <c r="I483" i="13" s="1"/>
  <c r="I484" i="13" s="1"/>
  <c r="I485" i="13" s="1"/>
  <c r="I486" i="13" s="1"/>
  <c r="I487" i="13" s="1"/>
  <c r="I488" i="13" s="1"/>
  <c r="I489" i="13" s="1"/>
  <c r="I490" i="13" s="1"/>
  <c r="I491" i="13" s="1"/>
  <c r="I492" i="13" s="1"/>
  <c r="I493" i="13" s="1"/>
  <c r="I494" i="13" s="1"/>
  <c r="I495" i="13" s="1"/>
  <c r="I496" i="13" s="1"/>
  <c r="I497" i="13" s="1"/>
  <c r="I498" i="13" s="1"/>
  <c r="I499" i="13" s="1"/>
  <c r="I500" i="13" s="1"/>
  <c r="I501" i="13" s="1"/>
  <c r="I502" i="13" s="1"/>
  <c r="I503" i="13" s="1"/>
  <c r="I504" i="13" s="1"/>
  <c r="I505" i="13" s="1"/>
  <c r="I506" i="13" s="1"/>
  <c r="I507" i="13" s="1"/>
  <c r="I508" i="13" s="1"/>
  <c r="I509" i="13" s="1"/>
  <c r="I510" i="13" s="1"/>
  <c r="I511" i="13" s="1"/>
  <c r="I512" i="13" s="1"/>
  <c r="I513" i="13" s="1"/>
  <c r="I514" i="13" s="1"/>
  <c r="I515" i="13" s="1"/>
  <c r="I516" i="13" s="1"/>
  <c r="I517" i="13" s="1"/>
  <c r="I518" i="13" s="1"/>
  <c r="I519" i="13" s="1"/>
  <c r="I520" i="13" s="1"/>
  <c r="I521" i="13" s="1"/>
  <c r="I522" i="13" s="1"/>
  <c r="I523" i="13" s="1"/>
  <c r="I524" i="13" s="1"/>
  <c r="I525" i="13" s="1"/>
  <c r="I526" i="13" s="1"/>
  <c r="I527" i="13" s="1"/>
  <c r="I528" i="13" s="1"/>
  <c r="I529" i="13" s="1"/>
  <c r="I530" i="13" s="1"/>
  <c r="I531" i="13" s="1"/>
  <c r="I532" i="13" s="1"/>
  <c r="I533" i="13" s="1"/>
  <c r="I534" i="13" s="1"/>
  <c r="I535" i="13" s="1"/>
  <c r="I536" i="13" s="1"/>
  <c r="I537" i="13" s="1"/>
  <c r="I538" i="13" s="1"/>
  <c r="I539" i="13" s="1"/>
  <c r="I540" i="13" s="1"/>
  <c r="I541" i="13" s="1"/>
  <c r="I542" i="13" s="1"/>
  <c r="I543" i="13" s="1"/>
  <c r="I544" i="13" s="1"/>
  <c r="I545" i="13" s="1"/>
  <c r="I546" i="13" s="1"/>
  <c r="I547" i="13" s="1"/>
  <c r="I548" i="13" s="1"/>
  <c r="I549" i="13" s="1"/>
  <c r="I550" i="13" s="1"/>
  <c r="I551" i="13" s="1"/>
  <c r="I552" i="13" s="1"/>
  <c r="I553" i="13" s="1"/>
  <c r="I554" i="13" s="1"/>
  <c r="I555" i="13" s="1"/>
  <c r="I556" i="13" s="1"/>
  <c r="I557" i="13" s="1"/>
  <c r="I558" i="13" s="1"/>
  <c r="I559" i="13" s="1"/>
  <c r="I560" i="13" s="1"/>
  <c r="I561" i="13" s="1"/>
  <c r="I562" i="13" s="1"/>
  <c r="I563" i="13" s="1"/>
  <c r="I564" i="13" s="1"/>
  <c r="I565" i="13" s="1"/>
  <c r="I566" i="13" s="1"/>
  <c r="I567" i="13" s="1"/>
  <c r="I568" i="13" s="1"/>
  <c r="I569" i="13" s="1"/>
  <c r="I570" i="13" s="1"/>
  <c r="I571" i="13" s="1"/>
  <c r="I572" i="13" s="1"/>
  <c r="I573" i="13" s="1"/>
  <c r="I574" i="13" s="1"/>
  <c r="I575" i="13" s="1"/>
  <c r="I576" i="13" s="1"/>
  <c r="I577" i="13" s="1"/>
  <c r="I578" i="13" s="1"/>
  <c r="I579" i="13" s="1"/>
  <c r="I580" i="13" s="1"/>
  <c r="I581" i="13" s="1"/>
  <c r="I582" i="13" s="1"/>
  <c r="I583" i="13" s="1"/>
  <c r="I584" i="13" s="1"/>
  <c r="I585" i="13" s="1"/>
  <c r="I586" i="13" s="1"/>
  <c r="I587" i="13" s="1"/>
  <c r="I588" i="13" s="1"/>
  <c r="I589" i="13" s="1"/>
  <c r="I590" i="13" s="1"/>
  <c r="I591" i="13" s="1"/>
  <c r="I592" i="13" s="1"/>
  <c r="I593" i="13" s="1"/>
  <c r="I594" i="13" s="1"/>
  <c r="I595" i="13" s="1"/>
  <c r="I596" i="13" s="1"/>
  <c r="I597" i="13" s="1"/>
  <c r="I598" i="13" s="1"/>
  <c r="I599" i="13" s="1"/>
  <c r="I600" i="13" s="1"/>
  <c r="I601" i="13" s="1"/>
  <c r="I602" i="13" s="1"/>
  <c r="I603" i="13" s="1"/>
  <c r="I604" i="13" s="1"/>
  <c r="I605" i="13" s="1"/>
  <c r="I606" i="13" s="1"/>
  <c r="I607" i="13" s="1"/>
  <c r="I608" i="13" s="1"/>
  <c r="I609" i="13" s="1"/>
  <c r="I610" i="13" s="1"/>
  <c r="I611" i="13" s="1"/>
  <c r="I612" i="13" s="1"/>
  <c r="I613" i="13" s="1"/>
  <c r="I614" i="13" s="1"/>
  <c r="I615" i="13" s="1"/>
  <c r="I616" i="13" s="1"/>
  <c r="I617" i="13" s="1"/>
  <c r="I618" i="13" s="1"/>
  <c r="E7" i="4"/>
  <c r="F7" i="4" s="1"/>
  <c r="E240" i="4"/>
  <c r="F240" i="4" s="1"/>
  <c r="E279" i="4"/>
  <c r="F279" i="4" s="1"/>
  <c r="E295" i="4"/>
  <c r="F295" i="4" s="1"/>
  <c r="E343" i="4"/>
  <c r="F343" i="4" s="1"/>
  <c r="E359" i="4"/>
  <c r="F359" i="4" s="1"/>
  <c r="E375" i="4"/>
  <c r="F375" i="4" s="1"/>
  <c r="E455" i="4"/>
  <c r="F455" i="4" s="1"/>
  <c r="E503" i="4"/>
  <c r="F503" i="4" s="1"/>
  <c r="E519" i="4"/>
  <c r="F519" i="4" s="1"/>
  <c r="E535" i="4"/>
  <c r="F535" i="4" s="1"/>
  <c r="E551" i="4"/>
  <c r="F551" i="4" s="1"/>
  <c r="E567" i="4"/>
  <c r="F567" i="4" s="1"/>
  <c r="E837" i="4"/>
  <c r="F837" i="4" s="1"/>
  <c r="E853" i="4"/>
  <c r="F853" i="4" s="1"/>
  <c r="E885" i="4"/>
  <c r="F885" i="4" s="1"/>
  <c r="E901" i="4"/>
  <c r="F901" i="4" s="1"/>
  <c r="E626" i="4"/>
  <c r="F626" i="4" s="1"/>
  <c r="E702" i="4"/>
  <c r="F702" i="4" s="1"/>
  <c r="E19" i="4"/>
  <c r="F19" i="4" s="1"/>
  <c r="E50" i="4"/>
  <c r="F50" i="4" s="1"/>
  <c r="E66" i="4"/>
  <c r="F66" i="4" s="1"/>
  <c r="E98" i="4"/>
  <c r="F98" i="4" s="1"/>
  <c r="E189" i="4"/>
  <c r="F189" i="4" s="1"/>
  <c r="E252" i="4"/>
  <c r="F252" i="4" s="1"/>
  <c r="E615" i="4"/>
  <c r="F615" i="4" s="1"/>
  <c r="E814" i="4"/>
  <c r="F814" i="4" s="1"/>
  <c r="E921" i="4"/>
  <c r="F921" i="4" s="1"/>
  <c r="E622" i="4"/>
  <c r="F622" i="4" s="1"/>
  <c r="E924" i="4"/>
  <c r="F924" i="4" s="1"/>
  <c r="E146" i="4"/>
  <c r="F146" i="4" s="1"/>
  <c r="E233" i="4"/>
  <c r="F233" i="4" s="1"/>
  <c r="E272" i="4"/>
  <c r="F272" i="4" s="1"/>
  <c r="E448" i="4"/>
  <c r="F448" i="4" s="1"/>
  <c r="E480" i="4"/>
  <c r="F480" i="4" s="1"/>
  <c r="E496" i="4"/>
  <c r="F496" i="4" s="1"/>
  <c r="E528" i="4"/>
  <c r="F528" i="4" s="1"/>
  <c r="E890" i="4"/>
  <c r="F890" i="4" s="1"/>
  <c r="E22" i="4"/>
  <c r="F22" i="4" s="1"/>
  <c r="E574" i="4"/>
  <c r="F574" i="4" s="1"/>
  <c r="E24" i="4"/>
  <c r="F24" i="4" s="1"/>
  <c r="E39" i="4"/>
  <c r="F39" i="4" s="1"/>
  <c r="E71" i="4"/>
  <c r="F71" i="4" s="1"/>
  <c r="E162" i="4"/>
  <c r="F162" i="4" s="1"/>
  <c r="E257" i="4"/>
  <c r="F257" i="4" s="1"/>
  <c r="E572" i="4"/>
  <c r="F572" i="4" s="1"/>
  <c r="E604" i="4"/>
  <c r="F604" i="4" s="1"/>
  <c r="E652" i="4"/>
  <c r="F652" i="4" s="1"/>
  <c r="E668" i="4"/>
  <c r="F668" i="4" s="1"/>
  <c r="E684" i="4"/>
  <c r="F684" i="4" s="1"/>
  <c r="E700" i="4"/>
  <c r="F700" i="4" s="1"/>
  <c r="E732" i="4"/>
  <c r="F732" i="4" s="1"/>
  <c r="E755" i="4"/>
  <c r="F755" i="4" s="1"/>
  <c r="E930" i="4"/>
  <c r="F930" i="4" s="1"/>
  <c r="E41" i="4"/>
  <c r="F41" i="4" s="1"/>
  <c r="E188" i="4"/>
  <c r="F188" i="4" s="1"/>
  <c r="E618" i="4"/>
  <c r="F618" i="4" s="1"/>
  <c r="E9" i="4"/>
  <c r="F9" i="4" s="1"/>
  <c r="E289" i="4"/>
  <c r="F289" i="4" s="1"/>
  <c r="E321" i="4"/>
  <c r="F321" i="4" s="1"/>
  <c r="E337" i="4"/>
  <c r="F337" i="4" s="1"/>
  <c r="E353" i="4"/>
  <c r="F353" i="4" s="1"/>
  <c r="E369" i="4"/>
  <c r="F369" i="4" s="1"/>
  <c r="E385" i="4"/>
  <c r="F385" i="4" s="1"/>
  <c r="E401" i="4"/>
  <c r="F401" i="4" s="1"/>
  <c r="E417" i="4"/>
  <c r="F417" i="4" s="1"/>
  <c r="E433" i="4"/>
  <c r="F433" i="4" s="1"/>
  <c r="E136" i="4"/>
  <c r="F136" i="4" s="1"/>
  <c r="E438" i="4"/>
  <c r="F438" i="4" s="1"/>
  <c r="E566" i="4"/>
  <c r="F566" i="4" s="1"/>
  <c r="E848" i="4"/>
  <c r="F848" i="4" s="1"/>
  <c r="E200" i="13"/>
  <c r="F200" i="13" s="1"/>
  <c r="E555" i="4"/>
  <c r="F555" i="4" s="1"/>
  <c r="E841" i="4"/>
  <c r="F841" i="4" s="1"/>
  <c r="E857" i="4"/>
  <c r="F857" i="4" s="1"/>
  <c r="E889" i="4"/>
  <c r="F889" i="4" s="1"/>
  <c r="E905" i="4"/>
  <c r="F905" i="4" s="1"/>
  <c r="E813" i="4"/>
  <c r="F813" i="4" s="1"/>
  <c r="E102" i="4"/>
  <c r="F102" i="4" s="1"/>
  <c r="E177" i="4"/>
  <c r="F177" i="4" s="1"/>
  <c r="E193" i="4"/>
  <c r="F193" i="4" s="1"/>
  <c r="E209" i="4"/>
  <c r="F209" i="4" s="1"/>
  <c r="E225" i="4"/>
  <c r="F225" i="4" s="1"/>
  <c r="E256" i="4"/>
  <c r="F256" i="4" s="1"/>
  <c r="E571" i="4"/>
  <c r="F571" i="4" s="1"/>
  <c r="E587" i="4"/>
  <c r="F587" i="4" s="1"/>
  <c r="E603" i="4"/>
  <c r="F603" i="4" s="1"/>
  <c r="E619" i="4"/>
  <c r="F619" i="4" s="1"/>
  <c r="E635" i="4"/>
  <c r="F635" i="4" s="1"/>
  <c r="E651" i="4"/>
  <c r="F651" i="4" s="1"/>
  <c r="E667" i="4"/>
  <c r="F667" i="4" s="1"/>
  <c r="E683" i="4"/>
  <c r="F683" i="4" s="1"/>
  <c r="E715" i="4"/>
  <c r="F715" i="4" s="1"/>
  <c r="E731" i="4"/>
  <c r="F731" i="4" s="1"/>
  <c r="E802" i="4"/>
  <c r="F802" i="4" s="1"/>
  <c r="E818" i="4"/>
  <c r="F818" i="4" s="1"/>
  <c r="E925" i="4"/>
  <c r="F925" i="4" s="1"/>
  <c r="E948" i="4"/>
  <c r="F948" i="4" s="1"/>
  <c r="E220" i="4"/>
  <c r="F220" i="4" s="1"/>
  <c r="E650" i="4"/>
  <c r="F650" i="4" s="1"/>
  <c r="E761" i="4"/>
  <c r="F761" i="4" s="1"/>
  <c r="E118" i="4"/>
  <c r="F118" i="4" s="1"/>
  <c r="E134" i="4"/>
  <c r="F134" i="4" s="1"/>
  <c r="E150" i="4"/>
  <c r="F150" i="4" s="1"/>
  <c r="E237" i="4"/>
  <c r="F237" i="4" s="1"/>
  <c r="E276" i="4"/>
  <c r="F276" i="4" s="1"/>
  <c r="E340" i="4"/>
  <c r="F340" i="4" s="1"/>
  <c r="E356" i="4"/>
  <c r="F356" i="4" s="1"/>
  <c r="E372" i="4"/>
  <c r="F372" i="4" s="1"/>
  <c r="E388" i="4"/>
  <c r="F388" i="4" s="1"/>
  <c r="E404" i="4"/>
  <c r="F404" i="4" s="1"/>
  <c r="E436" i="4"/>
  <c r="F436" i="4" s="1"/>
  <c r="E468" i="4"/>
  <c r="F468" i="4" s="1"/>
  <c r="E484" i="4"/>
  <c r="F484" i="4" s="1"/>
  <c r="E500" i="4"/>
  <c r="F500" i="4" s="1"/>
  <c r="E516" i="4"/>
  <c r="F516" i="4" s="1"/>
  <c r="E532" i="4"/>
  <c r="F532" i="4" s="1"/>
  <c r="E548" i="4"/>
  <c r="F548" i="4" s="1"/>
  <c r="E564" i="4"/>
  <c r="F564" i="4" s="1"/>
  <c r="E830" i="4"/>
  <c r="F830" i="4" s="1"/>
  <c r="E846" i="4"/>
  <c r="F846" i="4" s="1"/>
  <c r="E862" i="4"/>
  <c r="F862" i="4" s="1"/>
  <c r="E878" i="4"/>
  <c r="F878" i="4" s="1"/>
  <c r="E894" i="4"/>
  <c r="F894" i="4" s="1"/>
  <c r="E910" i="4"/>
  <c r="F910" i="4" s="1"/>
  <c r="E941" i="4"/>
  <c r="F941" i="4" s="1"/>
  <c r="E49" i="4"/>
  <c r="F49" i="4" s="1"/>
  <c r="E192" i="4"/>
  <c r="F192" i="4" s="1"/>
  <c r="E590" i="4"/>
  <c r="F590" i="4" s="1"/>
  <c r="E694" i="4"/>
  <c r="F694" i="4" s="1"/>
  <c r="E805" i="4"/>
  <c r="F805" i="4" s="1"/>
  <c r="E43" i="4"/>
  <c r="F43" i="4" s="1"/>
  <c r="E75" i="4"/>
  <c r="F75" i="4" s="1"/>
  <c r="E91" i="4"/>
  <c r="F91" i="4" s="1"/>
  <c r="E229" i="4"/>
  <c r="F229" i="4" s="1"/>
  <c r="E639" i="4"/>
  <c r="F639" i="4" s="1"/>
  <c r="E774" i="4"/>
  <c r="F774" i="4" s="1"/>
  <c r="E785" i="4"/>
  <c r="F785" i="4" s="1"/>
  <c r="E472" i="4"/>
  <c r="F472" i="4" s="1"/>
  <c r="E536" i="4"/>
  <c r="F536" i="4" s="1"/>
  <c r="E568" i="4"/>
  <c r="F568" i="4" s="1"/>
  <c r="E866" i="4"/>
  <c r="F866" i="4" s="1"/>
  <c r="E882" i="4"/>
  <c r="F882" i="4" s="1"/>
  <c r="E265" i="4"/>
  <c r="F265" i="4" s="1"/>
  <c r="E660" i="4"/>
  <c r="F660" i="4" s="1"/>
  <c r="E708" i="4"/>
  <c r="F708" i="4" s="1"/>
  <c r="E747" i="4"/>
  <c r="F747" i="4" s="1"/>
  <c r="E238" i="4"/>
  <c r="F238" i="4" s="1"/>
  <c r="E377" i="4"/>
  <c r="F377" i="4" s="1"/>
  <c r="E393" i="4"/>
  <c r="F393" i="4" s="1"/>
  <c r="E409" i="4"/>
  <c r="F409" i="4" s="1"/>
  <c r="E425" i="4"/>
  <c r="F425" i="4" s="1"/>
  <c r="E441" i="4"/>
  <c r="F441" i="4" s="1"/>
  <c r="E473" i="4"/>
  <c r="F473" i="4" s="1"/>
  <c r="E505" i="4"/>
  <c r="F505" i="4" s="1"/>
  <c r="E553" i="4"/>
  <c r="F553" i="4" s="1"/>
  <c r="E569" i="4"/>
  <c r="F569" i="4" s="1"/>
  <c r="E847" i="4"/>
  <c r="F847" i="4" s="1"/>
  <c r="E863" i="4"/>
  <c r="F863" i="4" s="1"/>
  <c r="E879" i="4"/>
  <c r="F879" i="4" s="1"/>
  <c r="E895" i="4"/>
  <c r="F895" i="4" s="1"/>
  <c r="E911" i="4"/>
  <c r="F911" i="4" s="1"/>
  <c r="E21" i="4"/>
  <c r="F21" i="4" s="1"/>
  <c r="E40" i="4"/>
  <c r="F40" i="4" s="1"/>
  <c r="E56" i="4"/>
  <c r="F56" i="4" s="1"/>
  <c r="E72" i="4"/>
  <c r="F72" i="4" s="1"/>
  <c r="E88" i="4"/>
  <c r="F88" i="4" s="1"/>
  <c r="E104" i="4"/>
  <c r="F104" i="4" s="1"/>
  <c r="E163" i="4"/>
  <c r="F163" i="4" s="1"/>
  <c r="E179" i="4"/>
  <c r="F179" i="4" s="1"/>
  <c r="E195" i="4"/>
  <c r="F195" i="4" s="1"/>
  <c r="E211" i="4"/>
  <c r="F211" i="4" s="1"/>
  <c r="E227" i="4"/>
  <c r="F227" i="4" s="1"/>
  <c r="E573" i="4"/>
  <c r="F573" i="4" s="1"/>
  <c r="E589" i="4"/>
  <c r="F589" i="4" s="1"/>
  <c r="E605" i="4"/>
  <c r="F605" i="4" s="1"/>
  <c r="E621" i="4"/>
  <c r="F621" i="4" s="1"/>
  <c r="E637" i="4"/>
  <c r="F637" i="4" s="1"/>
  <c r="E653" i="4"/>
  <c r="F653" i="4" s="1"/>
  <c r="E669" i="4"/>
  <c r="F669" i="4" s="1"/>
  <c r="E685" i="4"/>
  <c r="F685" i="4" s="1"/>
  <c r="E701" i="4"/>
  <c r="F701" i="4" s="1"/>
  <c r="E717" i="4"/>
  <c r="F717" i="4" s="1"/>
  <c r="E733" i="4"/>
  <c r="F733" i="4" s="1"/>
  <c r="E756" i="4"/>
  <c r="F756" i="4" s="1"/>
  <c r="E772" i="4"/>
  <c r="F772" i="4" s="1"/>
  <c r="E788" i="4"/>
  <c r="F788" i="4" s="1"/>
  <c r="E939" i="4"/>
  <c r="F939" i="4" s="1"/>
  <c r="E120" i="4"/>
  <c r="F120" i="4" s="1"/>
  <c r="E152" i="4"/>
  <c r="F152" i="4" s="1"/>
  <c r="E358" i="4"/>
  <c r="F358" i="4" s="1"/>
  <c r="E374" i="4"/>
  <c r="F374" i="4" s="1"/>
  <c r="E390" i="4"/>
  <c r="F390" i="4" s="1"/>
  <c r="E454" i="4"/>
  <c r="F454" i="4" s="1"/>
  <c r="E97" i="13"/>
  <c r="F97" i="13" s="1"/>
  <c r="E283" i="13"/>
  <c r="F283" i="13" s="1"/>
  <c r="E480" i="13"/>
  <c r="F480" i="13" s="1"/>
  <c r="E575" i="13"/>
  <c r="F575" i="13" s="1"/>
  <c r="E125" i="13"/>
  <c r="F125" i="13" s="1"/>
  <c r="E141" i="13"/>
  <c r="F141" i="13" s="1"/>
  <c r="E260" i="13"/>
  <c r="F260" i="13" s="1"/>
  <c r="E276" i="13"/>
  <c r="F276" i="13" s="1"/>
  <c r="E315" i="13"/>
  <c r="F315" i="13" s="1"/>
  <c r="E334" i="13"/>
  <c r="F334" i="13" s="1"/>
  <c r="E421" i="13"/>
  <c r="F421" i="13" s="1"/>
  <c r="E437" i="13"/>
  <c r="F437" i="13" s="1"/>
  <c r="E496" i="13"/>
  <c r="F496" i="13" s="1"/>
  <c r="E512" i="13"/>
  <c r="F512" i="13" s="1"/>
  <c r="E528" i="13"/>
  <c r="F528" i="13" s="1"/>
  <c r="E552" i="13"/>
  <c r="F552" i="13" s="1"/>
  <c r="E580" i="13"/>
  <c r="F580" i="13" s="1"/>
  <c r="E26" i="13"/>
  <c r="F26" i="13" s="1"/>
  <c r="E330" i="13"/>
  <c r="F330" i="13" s="1"/>
  <c r="E107" i="4"/>
  <c r="F107" i="4" s="1"/>
  <c r="E166" i="4"/>
  <c r="F166" i="4" s="1"/>
  <c r="E182" i="4"/>
  <c r="F182" i="4" s="1"/>
  <c r="E214" i="4"/>
  <c r="F214" i="4" s="1"/>
  <c r="E261" i="4"/>
  <c r="F261" i="4" s="1"/>
  <c r="E576" i="4"/>
  <c r="F576" i="4" s="1"/>
  <c r="E592" i="4"/>
  <c r="F592" i="4" s="1"/>
  <c r="E624" i="4"/>
  <c r="F624" i="4" s="1"/>
  <c r="E743" i="4"/>
  <c r="F743" i="4" s="1"/>
  <c r="E775" i="4"/>
  <c r="F775" i="4" s="1"/>
  <c r="E791" i="4"/>
  <c r="F791" i="4" s="1"/>
  <c r="E807" i="4"/>
  <c r="F807" i="4" s="1"/>
  <c r="E823" i="4"/>
  <c r="F823" i="4" s="1"/>
  <c r="E212" i="4"/>
  <c r="F212" i="4" s="1"/>
  <c r="E642" i="4"/>
  <c r="F642" i="4" s="1"/>
  <c r="E765" i="4"/>
  <c r="F765" i="4" s="1"/>
  <c r="E131" i="4"/>
  <c r="F131" i="4" s="1"/>
  <c r="E147" i="4"/>
  <c r="F147" i="4" s="1"/>
  <c r="E277" i="4"/>
  <c r="F277" i="4" s="1"/>
  <c r="E293" i="4"/>
  <c r="F293" i="4" s="1"/>
  <c r="E309" i="4"/>
  <c r="F309" i="4" s="1"/>
  <c r="E405" i="4"/>
  <c r="F405" i="4" s="1"/>
  <c r="E421" i="4"/>
  <c r="F421" i="4" s="1"/>
  <c r="E437" i="4"/>
  <c r="F437" i="4" s="1"/>
  <c r="E453" i="4"/>
  <c r="F453" i="4" s="1"/>
  <c r="E907" i="4"/>
  <c r="F907" i="4" s="1"/>
  <c r="E175" i="4"/>
  <c r="F175" i="4" s="1"/>
  <c r="E254" i="4"/>
  <c r="F254" i="4" s="1"/>
  <c r="E585" i="4"/>
  <c r="F585" i="4" s="1"/>
  <c r="E601" i="4"/>
  <c r="F601" i="4" s="1"/>
  <c r="E617" i="4"/>
  <c r="F617" i="4" s="1"/>
  <c r="E633" i="4"/>
  <c r="F633" i="4" s="1"/>
  <c r="E649" i="4"/>
  <c r="F649" i="4" s="1"/>
  <c r="E665" i="4"/>
  <c r="F665" i="4" s="1"/>
  <c r="E681" i="4"/>
  <c r="F681" i="4" s="1"/>
  <c r="E697" i="4"/>
  <c r="F697" i="4" s="1"/>
  <c r="E713" i="4"/>
  <c r="F713" i="4" s="1"/>
  <c r="E729" i="4"/>
  <c r="F729" i="4" s="1"/>
  <c r="E784" i="4"/>
  <c r="F784" i="4" s="1"/>
  <c r="E800" i="4"/>
  <c r="F800" i="4" s="1"/>
  <c r="E121" i="13"/>
  <c r="F121" i="13" s="1"/>
  <c r="E137" i="13"/>
  <c r="F137" i="13" s="1"/>
  <c r="E272" i="13"/>
  <c r="F272" i="13" s="1"/>
  <c r="E311" i="13"/>
  <c r="F311" i="13" s="1"/>
  <c r="E327" i="13"/>
  <c r="F327" i="13" s="1"/>
  <c r="E417" i="13"/>
  <c r="F417" i="13" s="1"/>
  <c r="E508" i="13"/>
  <c r="F508" i="13" s="1"/>
  <c r="E524" i="13"/>
  <c r="F524" i="13" s="1"/>
  <c r="E6" i="13"/>
  <c r="F6" i="13" s="1"/>
  <c r="E572" i="13"/>
  <c r="F572" i="13" s="1"/>
  <c r="E612" i="13"/>
  <c r="F612" i="13" s="1"/>
  <c r="E22" i="13"/>
  <c r="F22" i="13" s="1"/>
  <c r="E38" i="13"/>
  <c r="F38" i="13" s="1"/>
  <c r="E70" i="13"/>
  <c r="F70" i="13" s="1"/>
  <c r="E145" i="13"/>
  <c r="F145" i="13" s="1"/>
  <c r="E161" i="13"/>
  <c r="F161" i="13" s="1"/>
  <c r="E177" i="13"/>
  <c r="F177" i="13" s="1"/>
  <c r="E193" i="13"/>
  <c r="F193" i="13" s="1"/>
  <c r="E209" i="13"/>
  <c r="F209" i="13" s="1"/>
  <c r="E225" i="13"/>
  <c r="F225" i="13" s="1"/>
  <c r="E241" i="13"/>
  <c r="F241" i="13" s="1"/>
  <c r="E292" i="13"/>
  <c r="F292" i="13" s="1"/>
  <c r="E342" i="13"/>
  <c r="F342" i="13" s="1"/>
  <c r="E374" i="13"/>
  <c r="F374" i="13" s="1"/>
  <c r="E390" i="13"/>
  <c r="F390" i="13" s="1"/>
  <c r="E406" i="13"/>
  <c r="F406" i="13" s="1"/>
  <c r="E465" i="13"/>
  <c r="F465" i="13" s="1"/>
  <c r="E481" i="13"/>
  <c r="F481" i="13" s="1"/>
  <c r="E102" i="13"/>
  <c r="F102" i="13" s="1"/>
  <c r="E118" i="13"/>
  <c r="F118" i="13" s="1"/>
  <c r="E134" i="13"/>
  <c r="F134" i="13" s="1"/>
  <c r="E257" i="13"/>
  <c r="F257" i="13" s="1"/>
  <c r="E273" i="13"/>
  <c r="F273" i="13" s="1"/>
  <c r="E312" i="13"/>
  <c r="F312" i="13" s="1"/>
  <c r="E328" i="13"/>
  <c r="F328" i="13" s="1"/>
  <c r="E414" i="13"/>
  <c r="F414" i="13" s="1"/>
  <c r="E430" i="13"/>
  <c r="F430" i="13" s="1"/>
  <c r="E505" i="13"/>
  <c r="F505" i="13" s="1"/>
  <c r="E521" i="13"/>
  <c r="F521" i="13" s="1"/>
  <c r="E537" i="13"/>
  <c r="F537" i="13" s="1"/>
  <c r="E616" i="13"/>
  <c r="F616" i="13" s="1"/>
  <c r="E19" i="13"/>
  <c r="F19" i="13" s="1"/>
  <c r="E35" i="13"/>
  <c r="F35" i="13" s="1"/>
  <c r="E51" i="13"/>
  <c r="F51" i="13" s="1"/>
  <c r="E83" i="13"/>
  <c r="F83" i="13" s="1"/>
  <c r="E42" i="13"/>
  <c r="F42" i="13" s="1"/>
  <c r="E58" i="13"/>
  <c r="F58" i="13" s="1"/>
  <c r="E74" i="13"/>
  <c r="F74" i="13" s="1"/>
  <c r="E90" i="13"/>
  <c r="F90" i="13" s="1"/>
  <c r="E149" i="13"/>
  <c r="F149" i="13" s="1"/>
  <c r="E181" i="13"/>
  <c r="F181" i="13" s="1"/>
  <c r="E197" i="13"/>
  <c r="F197" i="13" s="1"/>
  <c r="E213" i="13"/>
  <c r="F213" i="13" s="1"/>
  <c r="E229" i="13"/>
  <c r="F229" i="13" s="1"/>
  <c r="E296" i="13"/>
  <c r="F296" i="13" s="1"/>
  <c r="E346" i="13"/>
  <c r="F346" i="13" s="1"/>
  <c r="E362" i="13"/>
  <c r="F362" i="13" s="1"/>
  <c r="E378" i="13"/>
  <c r="F378" i="13" s="1"/>
  <c r="E394" i="13"/>
  <c r="F394" i="13" s="1"/>
  <c r="E453" i="13"/>
  <c r="F453" i="13" s="1"/>
  <c r="E469" i="13"/>
  <c r="F469" i="13" s="1"/>
  <c r="E485" i="13"/>
  <c r="F485" i="13" s="1"/>
  <c r="E106" i="13"/>
  <c r="F106" i="13" s="1"/>
  <c r="E122" i="13"/>
  <c r="F122" i="13" s="1"/>
  <c r="E138" i="13"/>
  <c r="F138" i="13" s="1"/>
  <c r="E277" i="13"/>
  <c r="F277" i="13" s="1"/>
  <c r="E316" i="13"/>
  <c r="F316" i="13" s="1"/>
  <c r="E331" i="13"/>
  <c r="F331" i="13" s="1"/>
  <c r="E418" i="13"/>
  <c r="F418" i="13" s="1"/>
  <c r="E450" i="13"/>
  <c r="F450" i="13" s="1"/>
  <c r="E525" i="13"/>
  <c r="F525" i="13" s="1"/>
  <c r="E584" i="13"/>
  <c r="F584" i="13" s="1"/>
  <c r="E7" i="13"/>
  <c r="F7" i="13" s="1"/>
  <c r="E23" i="13"/>
  <c r="F23" i="13" s="1"/>
  <c r="E39" i="13"/>
  <c r="F39" i="13" s="1"/>
  <c r="E55" i="13"/>
  <c r="F55" i="13" s="1"/>
  <c r="E142" i="13"/>
  <c r="F142" i="13" s="1"/>
  <c r="E158" i="13"/>
  <c r="F158" i="13" s="1"/>
  <c r="E174" i="13"/>
  <c r="F174" i="13" s="1"/>
  <c r="E289" i="13"/>
  <c r="F289" i="13" s="1"/>
  <c r="E399" i="13"/>
  <c r="F399" i="13" s="1"/>
  <c r="E458" i="13"/>
  <c r="F458" i="13" s="1"/>
  <c r="E474" i="13"/>
  <c r="F474" i="13" s="1"/>
  <c r="E490" i="13"/>
  <c r="F490" i="13" s="1"/>
  <c r="E553" i="13"/>
  <c r="F553" i="13" s="1"/>
  <c r="E569" i="13"/>
  <c r="F569" i="13" s="1"/>
  <c r="E585" i="13"/>
  <c r="F585" i="13" s="1"/>
  <c r="E601" i="13"/>
  <c r="F601" i="13" s="1"/>
  <c r="E617" i="13"/>
  <c r="F617" i="13" s="1"/>
  <c r="E282" i="13"/>
  <c r="F282" i="13" s="1"/>
  <c r="E321" i="13"/>
  <c r="F321" i="13" s="1"/>
  <c r="E336" i="13"/>
  <c r="F336" i="13" s="1"/>
  <c r="E423" i="13"/>
  <c r="F423" i="13" s="1"/>
  <c r="E439" i="13"/>
  <c r="F439" i="13" s="1"/>
  <c r="E498" i="13"/>
  <c r="F498" i="13" s="1"/>
  <c r="E514" i="13"/>
  <c r="F514" i="13" s="1"/>
  <c r="E530" i="13"/>
  <c r="F530" i="13" s="1"/>
  <c r="E588" i="13"/>
  <c r="F588" i="13" s="1"/>
  <c r="E16" i="13"/>
  <c r="F16" i="13" s="1"/>
  <c r="E32" i="13"/>
  <c r="F32" i="13" s="1"/>
  <c r="E48" i="13"/>
  <c r="F48" i="13" s="1"/>
  <c r="E64" i="13"/>
  <c r="F64" i="13" s="1"/>
  <c r="E80" i="13"/>
  <c r="F80" i="13" s="1"/>
  <c r="E96" i="13"/>
  <c r="F96" i="13" s="1"/>
  <c r="E151" i="13"/>
  <c r="F151" i="13" s="1"/>
  <c r="E183" i="13"/>
  <c r="F183" i="13" s="1"/>
  <c r="E199" i="13"/>
  <c r="F199" i="13" s="1"/>
  <c r="E215" i="13"/>
  <c r="F215" i="13" s="1"/>
  <c r="E231" i="13"/>
  <c r="F231" i="13" s="1"/>
  <c r="E298" i="13"/>
  <c r="F298" i="13" s="1"/>
  <c r="E348" i="13"/>
  <c r="F348" i="13" s="1"/>
  <c r="E364" i="13"/>
  <c r="F364" i="13" s="1"/>
  <c r="E380" i="13"/>
  <c r="F380" i="13" s="1"/>
  <c r="E396" i="13"/>
  <c r="F396" i="13" s="1"/>
  <c r="E467" i="13"/>
  <c r="F467" i="13" s="1"/>
  <c r="E483" i="13"/>
  <c r="F483" i="13" s="1"/>
  <c r="E546" i="13"/>
  <c r="F546" i="13" s="1"/>
  <c r="E562" i="13"/>
  <c r="F562" i="13" s="1"/>
  <c r="E578" i="13"/>
  <c r="F578" i="13" s="1"/>
  <c r="E594" i="13"/>
  <c r="F594" i="13" s="1"/>
  <c r="E610" i="13"/>
  <c r="F610" i="13" s="1"/>
  <c r="E108" i="13"/>
  <c r="F108" i="13" s="1"/>
  <c r="E124" i="13"/>
  <c r="F124" i="13" s="1"/>
  <c r="E140" i="13"/>
  <c r="F140" i="13" s="1"/>
  <c r="E279" i="13"/>
  <c r="F279" i="13" s="1"/>
  <c r="E337" i="13"/>
  <c r="F337" i="13" s="1"/>
  <c r="E424" i="13"/>
  <c r="F424" i="13" s="1"/>
  <c r="E440" i="13"/>
  <c r="F440" i="13" s="1"/>
  <c r="E515" i="13"/>
  <c r="F515" i="13" s="1"/>
  <c r="E531" i="13"/>
  <c r="F531" i="13" s="1"/>
  <c r="E154" i="13"/>
  <c r="F154" i="13" s="1"/>
  <c r="E470" i="13"/>
  <c r="F470" i="13" s="1"/>
  <c r="E486" i="13"/>
  <c r="F486" i="13" s="1"/>
  <c r="E549" i="13"/>
  <c r="F549" i="13" s="1"/>
  <c r="E565" i="13"/>
  <c r="F565" i="13" s="1"/>
  <c r="E581" i="13"/>
  <c r="F581" i="13" s="1"/>
  <c r="E597" i="13"/>
  <c r="F597" i="13" s="1"/>
  <c r="E613" i="13"/>
  <c r="F613" i="13" s="1"/>
  <c r="E139" i="13"/>
  <c r="F139" i="13" s="1"/>
  <c r="E278" i="13"/>
  <c r="F278" i="13" s="1"/>
  <c r="E332" i="13"/>
  <c r="F332" i="13" s="1"/>
  <c r="E494" i="13"/>
  <c r="F494" i="13" s="1"/>
  <c r="E510" i="13"/>
  <c r="F510" i="13" s="1"/>
  <c r="E526" i="13"/>
  <c r="F526" i="13" s="1"/>
  <c r="E540" i="13"/>
  <c r="F540" i="13" s="1"/>
  <c r="E12" i="13"/>
  <c r="F12" i="13" s="1"/>
  <c r="E28" i="13"/>
  <c r="F28" i="13" s="1"/>
  <c r="E60" i="13"/>
  <c r="F60" i="13" s="1"/>
  <c r="E76" i="13"/>
  <c r="F76" i="13" s="1"/>
  <c r="E92" i="13"/>
  <c r="F92" i="13" s="1"/>
  <c r="E147" i="13"/>
  <c r="F147" i="13" s="1"/>
  <c r="E179" i="13"/>
  <c r="F179" i="13" s="1"/>
  <c r="E195" i="13"/>
  <c r="F195" i="13" s="1"/>
  <c r="E227" i="13"/>
  <c r="F227" i="13" s="1"/>
  <c r="E243" i="13"/>
  <c r="F243" i="13" s="1"/>
  <c r="E294" i="13"/>
  <c r="F294" i="13" s="1"/>
  <c r="E344" i="13"/>
  <c r="F344" i="13" s="1"/>
  <c r="E360" i="13"/>
  <c r="F360" i="13" s="1"/>
  <c r="E376" i="13"/>
  <c r="F376" i="13" s="1"/>
  <c r="E392" i="13"/>
  <c r="F392" i="13" s="1"/>
  <c r="E408" i="13"/>
  <c r="F408" i="13" s="1"/>
  <c r="E463" i="13"/>
  <c r="F463" i="13" s="1"/>
  <c r="E479" i="13"/>
  <c r="F479" i="13" s="1"/>
  <c r="E590" i="13"/>
  <c r="F590" i="13" s="1"/>
  <c r="E606" i="13"/>
  <c r="F606" i="13" s="1"/>
  <c r="E104" i="13"/>
  <c r="F104" i="13" s="1"/>
  <c r="E120" i="13"/>
  <c r="F120" i="13" s="1"/>
  <c r="E136" i="13"/>
  <c r="F136" i="13" s="1"/>
  <c r="E314" i="13"/>
  <c r="F314" i="13" s="1"/>
  <c r="E420" i="13"/>
  <c r="F420" i="13" s="1"/>
  <c r="E436" i="13"/>
  <c r="F436" i="13" s="1"/>
  <c r="E495" i="13"/>
  <c r="F495" i="13" s="1"/>
  <c r="E511" i="13"/>
  <c r="F511" i="13" s="1"/>
  <c r="E527" i="13"/>
  <c r="F527" i="13" s="1"/>
  <c r="I7" i="4"/>
  <c r="E927" i="4"/>
  <c r="F927" i="4" s="1"/>
  <c r="E81" i="4"/>
  <c r="F81" i="4" s="1"/>
  <c r="E228" i="4"/>
  <c r="F228" i="4" s="1"/>
  <c r="E634" i="4"/>
  <c r="F634" i="4" s="1"/>
  <c r="E773" i="4"/>
  <c r="F773" i="4" s="1"/>
  <c r="E124" i="4"/>
  <c r="F124" i="4" s="1"/>
  <c r="E156" i="4"/>
  <c r="F156" i="4" s="1"/>
  <c r="E314" i="4"/>
  <c r="F314" i="4" s="1"/>
  <c r="E410" i="4"/>
  <c r="F410" i="4" s="1"/>
  <c r="E458" i="4"/>
  <c r="F458" i="4" s="1"/>
  <c r="E474" i="4"/>
  <c r="F474" i="4" s="1"/>
  <c r="E554" i="4"/>
  <c r="F554" i="4" s="1"/>
  <c r="E570" i="4"/>
  <c r="F570" i="4" s="1"/>
  <c r="E836" i="4"/>
  <c r="F836" i="4" s="1"/>
  <c r="E868" i="4"/>
  <c r="F868" i="4" s="1"/>
  <c r="E884" i="4"/>
  <c r="F884" i="4" s="1"/>
  <c r="E900" i="4"/>
  <c r="F900" i="4" s="1"/>
  <c r="E916" i="4"/>
  <c r="F916" i="4" s="1"/>
  <c r="E85" i="13"/>
  <c r="F85" i="13" s="1"/>
  <c r="E101" i="13"/>
  <c r="F101" i="13" s="1"/>
  <c r="E156" i="13"/>
  <c r="F156" i="13" s="1"/>
  <c r="E172" i="13"/>
  <c r="F172" i="13" s="1"/>
  <c r="E204" i="13"/>
  <c r="F204" i="13" s="1"/>
  <c r="E220" i="13"/>
  <c r="F220" i="13" s="1"/>
  <c r="E379" i="4"/>
  <c r="F379" i="4" s="1"/>
  <c r="E539" i="4"/>
  <c r="F539" i="4" s="1"/>
  <c r="E251" i="4"/>
  <c r="F251" i="4" s="1"/>
  <c r="E893" i="4"/>
  <c r="F893" i="4" s="1"/>
  <c r="E42" i="4"/>
  <c r="F42" i="4" s="1"/>
  <c r="E74" i="4"/>
  <c r="F74" i="4" s="1"/>
  <c r="E804" i="4"/>
  <c r="F804" i="4" s="1"/>
  <c r="E287" i="13"/>
  <c r="F287" i="13" s="1"/>
  <c r="E349" i="13"/>
  <c r="F349" i="13" s="1"/>
  <c r="E381" i="13"/>
  <c r="F381" i="13" s="1"/>
  <c r="E397" i="13"/>
  <c r="F397" i="13" s="1"/>
  <c r="E452" i="13"/>
  <c r="F452" i="13" s="1"/>
  <c r="E468" i="13"/>
  <c r="F468" i="13" s="1"/>
  <c r="E484" i="13"/>
  <c r="F484" i="13" s="1"/>
  <c r="E563" i="13"/>
  <c r="F563" i="13" s="1"/>
  <c r="E579" i="13"/>
  <c r="F579" i="13" s="1"/>
  <c r="E595" i="13"/>
  <c r="F595" i="13" s="1"/>
  <c r="E318" i="13"/>
  <c r="F318" i="13" s="1"/>
  <c r="E467" i="4"/>
  <c r="F467" i="4" s="1"/>
  <c r="E483" i="4"/>
  <c r="F483" i="4" s="1"/>
  <c r="E515" i="4"/>
  <c r="F515" i="4" s="1"/>
  <c r="E531" i="4"/>
  <c r="F531" i="4" s="1"/>
  <c r="E547" i="4"/>
  <c r="F547" i="4" s="1"/>
  <c r="E563" i="4"/>
  <c r="F563" i="4" s="1"/>
  <c r="E865" i="4"/>
  <c r="F865" i="4" s="1"/>
  <c r="E881" i="4"/>
  <c r="F881" i="4" s="1"/>
  <c r="E196" i="4"/>
  <c r="F196" i="4" s="1"/>
  <c r="E602" i="4"/>
  <c r="F602" i="4" s="1"/>
  <c r="E686" i="4"/>
  <c r="F686" i="4" s="1"/>
  <c r="E769" i="4"/>
  <c r="F769" i="4" s="1"/>
  <c r="E947" i="4"/>
  <c r="F947" i="4" s="1"/>
  <c r="E31" i="4"/>
  <c r="F31" i="4" s="1"/>
  <c r="E62" i="4"/>
  <c r="F62" i="4" s="1"/>
  <c r="E78" i="4"/>
  <c r="F78" i="4" s="1"/>
  <c r="E94" i="4"/>
  <c r="F94" i="4" s="1"/>
  <c r="E201" i="4"/>
  <c r="F201" i="4" s="1"/>
  <c r="E217" i="4"/>
  <c r="F217" i="4" s="1"/>
  <c r="E595" i="4"/>
  <c r="F595" i="4" s="1"/>
  <c r="E12" i="4"/>
  <c r="F12" i="4" s="1"/>
  <c r="E284" i="4"/>
  <c r="F284" i="4" s="1"/>
  <c r="E364" i="4"/>
  <c r="F364" i="4" s="1"/>
  <c r="E396" i="4"/>
  <c r="F396" i="4" s="1"/>
  <c r="E540" i="4"/>
  <c r="F540" i="4" s="1"/>
  <c r="E556" i="4"/>
  <c r="F556" i="4" s="1"/>
  <c r="E854" i="4"/>
  <c r="F854" i="4" s="1"/>
  <c r="E870" i="4"/>
  <c r="F870" i="4" s="1"/>
  <c r="E886" i="4"/>
  <c r="F886" i="4" s="1"/>
  <c r="E749" i="4"/>
  <c r="F749" i="4" s="1"/>
  <c r="E67" i="4"/>
  <c r="F67" i="4" s="1"/>
  <c r="E115" i="4"/>
  <c r="F115" i="4" s="1"/>
  <c r="E190" i="4"/>
  <c r="F190" i="4" s="1"/>
  <c r="E269" i="4"/>
  <c r="F269" i="4" s="1"/>
  <c r="E584" i="4"/>
  <c r="F584" i="4" s="1"/>
  <c r="E616" i="4"/>
  <c r="F616" i="4" s="1"/>
  <c r="E632" i="4"/>
  <c r="F632" i="4" s="1"/>
  <c r="E767" i="4"/>
  <c r="F767" i="4" s="1"/>
  <c r="E926" i="4"/>
  <c r="F926" i="4" s="1"/>
  <c r="E949" i="4"/>
  <c r="F949" i="4" s="1"/>
  <c r="E139" i="4"/>
  <c r="F139" i="4" s="1"/>
  <c r="E397" i="4"/>
  <c r="F397" i="4" s="1"/>
  <c r="E445" i="4"/>
  <c r="F445" i="4" s="1"/>
  <c r="E461" i="4"/>
  <c r="F461" i="4" s="1"/>
  <c r="E493" i="4"/>
  <c r="F493" i="4" s="1"/>
  <c r="E525" i="4"/>
  <c r="F525" i="4" s="1"/>
  <c r="E449" i="4"/>
  <c r="F449" i="4" s="1"/>
  <c r="E465" i="4"/>
  <c r="F465" i="4" s="1"/>
  <c r="E481" i="4"/>
  <c r="F481" i="4" s="1"/>
  <c r="E529" i="4"/>
  <c r="F529" i="4" s="1"/>
  <c r="E561" i="4"/>
  <c r="F561" i="4" s="1"/>
  <c r="E855" i="4"/>
  <c r="F855" i="4" s="1"/>
  <c r="E871" i="4"/>
  <c r="F871" i="4" s="1"/>
  <c r="E887" i="4"/>
  <c r="F887" i="4" s="1"/>
  <c r="E903" i="4"/>
  <c r="F903" i="4" s="1"/>
  <c r="E942" i="4"/>
  <c r="F942" i="4" s="1"/>
  <c r="E48" i="4"/>
  <c r="F48" i="4" s="1"/>
  <c r="E80" i="4"/>
  <c r="F80" i="4" s="1"/>
  <c r="E96" i="4"/>
  <c r="F96" i="4" s="1"/>
  <c r="E112" i="4"/>
  <c r="F112" i="4" s="1"/>
  <c r="E171" i="4"/>
  <c r="F171" i="4" s="1"/>
  <c r="E613" i="4"/>
  <c r="F613" i="4" s="1"/>
  <c r="E629" i="4"/>
  <c r="F629" i="4" s="1"/>
  <c r="E645" i="4"/>
  <c r="F645" i="4" s="1"/>
  <c r="E200" i="4"/>
  <c r="F200" i="4" s="1"/>
  <c r="E159" i="4"/>
  <c r="F159" i="4" s="1"/>
  <c r="E411" i="4"/>
  <c r="F411" i="4" s="1"/>
  <c r="E459" i="4"/>
  <c r="F459" i="4" s="1"/>
  <c r="E873" i="4"/>
  <c r="F873" i="4" s="1"/>
  <c r="E646" i="4"/>
  <c r="F646" i="4" s="1"/>
  <c r="E23" i="4"/>
  <c r="F23" i="4" s="1"/>
  <c r="E38" i="4"/>
  <c r="F38" i="4" s="1"/>
  <c r="E54" i="4"/>
  <c r="F54" i="4" s="1"/>
  <c r="E70" i="4"/>
  <c r="F70" i="4" s="1"/>
  <c r="E86" i="4"/>
  <c r="F86" i="4" s="1"/>
  <c r="E271" i="4"/>
  <c r="F271" i="4" s="1"/>
  <c r="E351" i="4"/>
  <c r="F351" i="4" s="1"/>
  <c r="E367" i="4"/>
  <c r="F367" i="4" s="1"/>
  <c r="E753" i="4"/>
  <c r="F753" i="4" s="1"/>
  <c r="E15" i="4"/>
  <c r="F15" i="4" s="1"/>
  <c r="E232" i="4"/>
  <c r="F232" i="4" s="1"/>
  <c r="E287" i="4"/>
  <c r="F287" i="4" s="1"/>
  <c r="E335" i="4"/>
  <c r="F335" i="4" s="1"/>
  <c r="E399" i="4"/>
  <c r="F399" i="4" s="1"/>
  <c r="E415" i="4"/>
  <c r="F415" i="4" s="1"/>
  <c r="E431" i="4"/>
  <c r="F431" i="4" s="1"/>
  <c r="E447" i="4"/>
  <c r="F447" i="4" s="1"/>
  <c r="E463" i="4"/>
  <c r="F463" i="4" s="1"/>
  <c r="E479" i="4"/>
  <c r="F479" i="4" s="1"/>
  <c r="E495" i="4"/>
  <c r="F495" i="4" s="1"/>
  <c r="E511" i="4"/>
  <c r="F511" i="4" s="1"/>
  <c r="E527" i="4"/>
  <c r="F527" i="4" s="1"/>
  <c r="E559" i="4"/>
  <c r="F559" i="4" s="1"/>
  <c r="E829" i="4"/>
  <c r="F829" i="4" s="1"/>
  <c r="E845" i="4"/>
  <c r="F845" i="4" s="1"/>
  <c r="E861" i="4"/>
  <c r="F861" i="4" s="1"/>
  <c r="E877" i="4"/>
  <c r="F877" i="4" s="1"/>
  <c r="E909" i="4"/>
  <c r="F909" i="4" s="1"/>
  <c r="E18" i="4"/>
  <c r="F18" i="4" s="1"/>
  <c r="E168" i="4"/>
  <c r="F168" i="4" s="1"/>
  <c r="E578" i="4"/>
  <c r="F578" i="4" s="1"/>
  <c r="E27" i="4"/>
  <c r="F27" i="4" s="1"/>
  <c r="E58" i="4"/>
  <c r="F58" i="4" s="1"/>
  <c r="E90" i="4"/>
  <c r="F90" i="4" s="1"/>
  <c r="E699" i="4"/>
  <c r="F699" i="4" s="1"/>
  <c r="E420" i="4"/>
  <c r="F420" i="4" s="1"/>
  <c r="E28" i="4"/>
  <c r="F28" i="4" s="1"/>
  <c r="E59" i="4"/>
  <c r="F59" i="4" s="1"/>
  <c r="E759" i="4"/>
  <c r="F759" i="4" s="1"/>
  <c r="E934" i="4"/>
  <c r="F934" i="4" s="1"/>
  <c r="E13" i="4"/>
  <c r="F13" i="4" s="1"/>
  <c r="E223" i="4"/>
  <c r="F223" i="4" s="1"/>
  <c r="E923" i="4"/>
  <c r="F923" i="4" s="1"/>
  <c r="E57" i="4"/>
  <c r="F57" i="4" s="1"/>
  <c r="E204" i="4"/>
  <c r="F204" i="4" s="1"/>
  <c r="E610" i="4"/>
  <c r="F610" i="4" s="1"/>
  <c r="E757" i="4"/>
  <c r="F757" i="4" s="1"/>
  <c r="E235" i="4"/>
  <c r="F235" i="4" s="1"/>
  <c r="E326" i="4"/>
  <c r="F326" i="4" s="1"/>
  <c r="E342" i="4"/>
  <c r="F342" i="4" s="1"/>
  <c r="E406" i="4"/>
  <c r="F406" i="4" s="1"/>
  <c r="E422" i="4"/>
  <c r="F422" i="4" s="1"/>
  <c r="E470" i="4"/>
  <c r="F470" i="4" s="1"/>
  <c r="E486" i="4"/>
  <c r="F486" i="4" s="1"/>
  <c r="E502" i="4"/>
  <c r="F502" i="4" s="1"/>
  <c r="E534" i="4"/>
  <c r="F534" i="4" s="1"/>
  <c r="E550" i="4"/>
  <c r="F550" i="4" s="1"/>
  <c r="E832" i="4"/>
  <c r="F832" i="4" s="1"/>
  <c r="E864" i="4"/>
  <c r="F864" i="4" s="1"/>
  <c r="E880" i="4"/>
  <c r="F880" i="4" s="1"/>
  <c r="E896" i="4"/>
  <c r="F896" i="4" s="1"/>
  <c r="E912" i="4"/>
  <c r="F912" i="4" s="1"/>
  <c r="E184" i="4"/>
  <c r="F184" i="4" s="1"/>
  <c r="E606" i="4"/>
  <c r="F606" i="4" s="1"/>
  <c r="E825" i="4"/>
  <c r="F825" i="4" s="1"/>
  <c r="E33" i="13"/>
  <c r="F33" i="13" s="1"/>
  <c r="E65" i="13"/>
  <c r="F65" i="13" s="1"/>
  <c r="E81" i="13"/>
  <c r="F81" i="13" s="1"/>
  <c r="E168" i="13"/>
  <c r="F168" i="13" s="1"/>
  <c r="E216" i="13"/>
  <c r="F216" i="13" s="1"/>
  <c r="E232" i="13"/>
  <c r="F232" i="13" s="1"/>
  <c r="E299" i="13"/>
  <c r="F299" i="13" s="1"/>
  <c r="E361" i="13"/>
  <c r="F361" i="13" s="1"/>
  <c r="E377" i="13"/>
  <c r="F377" i="13" s="1"/>
  <c r="E464" i="13"/>
  <c r="F464" i="13" s="1"/>
  <c r="E543" i="13"/>
  <c r="F543" i="13" s="1"/>
  <c r="E559" i="13"/>
  <c r="F559" i="13" s="1"/>
  <c r="E54" i="13"/>
  <c r="F54" i="13" s="1"/>
  <c r="E446" i="13"/>
  <c r="F446" i="13" s="1"/>
  <c r="E67" i="13"/>
  <c r="F67" i="13" s="1"/>
  <c r="E454" i="13"/>
  <c r="F454" i="13" s="1"/>
  <c r="E558" i="13"/>
  <c r="F558" i="13" s="1"/>
  <c r="E275" i="13"/>
  <c r="F275" i="13" s="1"/>
  <c r="E806" i="4"/>
  <c r="F806" i="4" s="1"/>
  <c r="E30" i="4"/>
  <c r="F30" i="4" s="1"/>
  <c r="E678" i="4"/>
  <c r="F678" i="4" s="1"/>
  <c r="E8" i="4"/>
  <c r="F8" i="4" s="1"/>
  <c r="E504" i="4"/>
  <c r="F504" i="4" s="1"/>
  <c r="E898" i="4"/>
  <c r="F898" i="4" s="1"/>
  <c r="E216" i="4"/>
  <c r="F216" i="4" s="1"/>
  <c r="E932" i="4"/>
  <c r="F932" i="4" s="1"/>
  <c r="E580" i="4"/>
  <c r="F580" i="4" s="1"/>
  <c r="E281" i="4"/>
  <c r="F281" i="4" s="1"/>
  <c r="E329" i="4"/>
  <c r="F329" i="4" s="1"/>
  <c r="E361" i="4"/>
  <c r="F361" i="4" s="1"/>
  <c r="E247" i="13"/>
  <c r="F247" i="13" s="1"/>
  <c r="E181" i="4"/>
  <c r="F181" i="4" s="1"/>
  <c r="E833" i="4"/>
  <c r="F833" i="4" s="1"/>
  <c r="E849" i="4"/>
  <c r="F849" i="4" s="1"/>
  <c r="E110" i="4"/>
  <c r="F110" i="4" s="1"/>
  <c r="E185" i="4"/>
  <c r="F185" i="4" s="1"/>
  <c r="E248" i="4"/>
  <c r="F248" i="4" s="1"/>
  <c r="E579" i="4"/>
  <c r="F579" i="4" s="1"/>
  <c r="E611" i="4"/>
  <c r="F611" i="4" s="1"/>
  <c r="E627" i="4"/>
  <c r="F627" i="4" s="1"/>
  <c r="E643" i="4"/>
  <c r="F643" i="4" s="1"/>
  <c r="E659" i="4"/>
  <c r="F659" i="4" s="1"/>
  <c r="E675" i="4"/>
  <c r="F675" i="4" s="1"/>
  <c r="E691" i="4"/>
  <c r="F691" i="4" s="1"/>
  <c r="E707" i="4"/>
  <c r="F707" i="4" s="1"/>
  <c r="E762" i="4"/>
  <c r="F762" i="4" s="1"/>
  <c r="E794" i="4"/>
  <c r="F794" i="4" s="1"/>
  <c r="E810" i="4"/>
  <c r="F810" i="4" s="1"/>
  <c r="E826" i="4"/>
  <c r="F826" i="4" s="1"/>
  <c r="E933" i="4"/>
  <c r="F933" i="4" s="1"/>
  <c r="E180" i="4"/>
  <c r="F180" i="4" s="1"/>
  <c r="E598" i="4"/>
  <c r="F598" i="4" s="1"/>
  <c r="E710" i="4"/>
  <c r="F710" i="4" s="1"/>
  <c r="E126" i="4"/>
  <c r="F126" i="4" s="1"/>
  <c r="E142" i="4"/>
  <c r="F142" i="4" s="1"/>
  <c r="E158" i="4"/>
  <c r="F158" i="4" s="1"/>
  <c r="E245" i="4"/>
  <c r="F245" i="4" s="1"/>
  <c r="E300" i="4"/>
  <c r="F300" i="4" s="1"/>
  <c r="E332" i="4"/>
  <c r="F332" i="4" s="1"/>
  <c r="E380" i="4"/>
  <c r="F380" i="4" s="1"/>
  <c r="E412" i="4"/>
  <c r="F412" i="4" s="1"/>
  <c r="E428" i="4"/>
  <c r="F428" i="4" s="1"/>
  <c r="E460" i="4"/>
  <c r="F460" i="4" s="1"/>
  <c r="E735" i="4"/>
  <c r="F735" i="4" s="1"/>
  <c r="E902" i="4"/>
  <c r="F902" i="4" s="1"/>
  <c r="E918" i="4"/>
  <c r="F918" i="4" s="1"/>
  <c r="E255" i="4"/>
  <c r="F255" i="4" s="1"/>
  <c r="E638" i="4"/>
  <c r="F638" i="4" s="1"/>
  <c r="E20" i="4"/>
  <c r="F20" i="4" s="1"/>
  <c r="E35" i="4"/>
  <c r="F35" i="4" s="1"/>
  <c r="E83" i="4"/>
  <c r="F83" i="4" s="1"/>
  <c r="E174" i="4"/>
  <c r="F174" i="4" s="1"/>
  <c r="E600" i="4"/>
  <c r="F600" i="4" s="1"/>
  <c r="E751" i="4"/>
  <c r="F751" i="4" s="1"/>
  <c r="E783" i="4"/>
  <c r="F783" i="4" s="1"/>
  <c r="E815" i="4"/>
  <c r="F815" i="4" s="1"/>
  <c r="E594" i="4"/>
  <c r="F594" i="4" s="1"/>
  <c r="E821" i="4"/>
  <c r="F821" i="4" s="1"/>
  <c r="E317" i="4"/>
  <c r="F317" i="4" s="1"/>
  <c r="E477" i="4"/>
  <c r="F477" i="4" s="1"/>
  <c r="E851" i="4"/>
  <c r="F851" i="4" s="1"/>
  <c r="E867" i="4"/>
  <c r="F867" i="4" s="1"/>
  <c r="E899" i="4"/>
  <c r="F899" i="4" s="1"/>
  <c r="E44" i="4"/>
  <c r="F44" i="4" s="1"/>
  <c r="E60" i="4"/>
  <c r="F60" i="4" s="1"/>
  <c r="E76" i="4"/>
  <c r="F76" i="4" s="1"/>
  <c r="E593" i="4"/>
  <c r="F593" i="4" s="1"/>
  <c r="E609" i="4"/>
  <c r="F609" i="4" s="1"/>
  <c r="E673" i="4"/>
  <c r="F673" i="4" s="1"/>
  <c r="E869" i="4"/>
  <c r="F869" i="4" s="1"/>
  <c r="E917" i="4"/>
  <c r="F917" i="4" s="1"/>
  <c r="E789" i="4"/>
  <c r="F789" i="4" s="1"/>
  <c r="E34" i="4"/>
  <c r="F34" i="4" s="1"/>
  <c r="E82" i="4"/>
  <c r="F82" i="4" s="1"/>
  <c r="E114" i="4"/>
  <c r="F114" i="4" s="1"/>
  <c r="E221" i="4"/>
  <c r="F221" i="4" s="1"/>
  <c r="E268" i="4"/>
  <c r="F268" i="4" s="1"/>
  <c r="E583" i="4"/>
  <c r="F583" i="4" s="1"/>
  <c r="E631" i="4"/>
  <c r="F631" i="4" s="1"/>
  <c r="E647" i="4"/>
  <c r="F647" i="4" s="1"/>
  <c r="E663" i="4"/>
  <c r="F663" i="4" s="1"/>
  <c r="E679" i="4"/>
  <c r="F679" i="4" s="1"/>
  <c r="E695" i="4"/>
  <c r="F695" i="4" s="1"/>
  <c r="E711" i="4"/>
  <c r="F711" i="4" s="1"/>
  <c r="E727" i="4"/>
  <c r="F727" i="4" s="1"/>
  <c r="E766" i="4"/>
  <c r="F766" i="4" s="1"/>
  <c r="E782" i="4"/>
  <c r="F782" i="4" s="1"/>
  <c r="E798" i="4"/>
  <c r="F798" i="4" s="1"/>
  <c r="E937" i="4"/>
  <c r="F937" i="4" s="1"/>
  <c r="E73" i="4"/>
  <c r="F73" i="4" s="1"/>
  <c r="E734" i="4"/>
  <c r="F734" i="4" s="1"/>
  <c r="E16" i="4"/>
  <c r="F16" i="4" s="1"/>
  <c r="E130" i="4"/>
  <c r="F130" i="4" s="1"/>
  <c r="E304" i="4"/>
  <c r="F304" i="4" s="1"/>
  <c r="E384" i="4"/>
  <c r="F384" i="4" s="1"/>
  <c r="E400" i="4"/>
  <c r="F400" i="4" s="1"/>
  <c r="E416" i="4"/>
  <c r="F416" i="4" s="1"/>
  <c r="E432" i="4"/>
  <c r="F432" i="4" s="1"/>
  <c r="E464" i="4"/>
  <c r="F464" i="4" s="1"/>
  <c r="E544" i="4"/>
  <c r="F544" i="4" s="1"/>
  <c r="E560" i="4"/>
  <c r="F560" i="4" s="1"/>
  <c r="E739" i="4"/>
  <c r="F739" i="4" s="1"/>
  <c r="E842" i="4"/>
  <c r="F842" i="4" s="1"/>
  <c r="E874" i="4"/>
  <c r="F874" i="4" s="1"/>
  <c r="E906" i="4"/>
  <c r="F906" i="4" s="1"/>
  <c r="E172" i="4"/>
  <c r="F172" i="4" s="1"/>
  <c r="E662" i="4"/>
  <c r="F662" i="4" s="1"/>
  <c r="E781" i="4"/>
  <c r="F781" i="4" s="1"/>
  <c r="E588" i="4"/>
  <c r="F588" i="4" s="1"/>
  <c r="E716" i="4"/>
  <c r="F716" i="4" s="1"/>
  <c r="E581" i="4"/>
  <c r="F581" i="4" s="1"/>
  <c r="E334" i="4"/>
  <c r="F334" i="4" s="1"/>
  <c r="E350" i="4"/>
  <c r="F350" i="4" s="1"/>
  <c r="E366" i="4"/>
  <c r="F366" i="4" s="1"/>
  <c r="E315" i="4"/>
  <c r="F315" i="4" s="1"/>
  <c r="E331" i="4"/>
  <c r="F331" i="4" s="1"/>
  <c r="E395" i="4"/>
  <c r="F395" i="4" s="1"/>
  <c r="E427" i="4"/>
  <c r="F427" i="4" s="1"/>
  <c r="E475" i="4"/>
  <c r="F475" i="4" s="1"/>
  <c r="E491" i="4"/>
  <c r="F491" i="4" s="1"/>
  <c r="E507" i="4"/>
  <c r="F507" i="4" s="1"/>
  <c r="E523" i="4"/>
  <c r="F523" i="4" s="1"/>
  <c r="E935" i="4"/>
  <c r="F935" i="4" s="1"/>
  <c r="E26" i="4"/>
  <c r="F26" i="4" s="1"/>
  <c r="E176" i="4"/>
  <c r="F176" i="4" s="1"/>
  <c r="E586" i="4"/>
  <c r="F586" i="4" s="1"/>
  <c r="E817" i="4"/>
  <c r="F817" i="4" s="1"/>
  <c r="E33" i="4"/>
  <c r="F33" i="4" s="1"/>
  <c r="E132" i="4"/>
  <c r="F132" i="4" s="1"/>
  <c r="E148" i="4"/>
  <c r="F148" i="4" s="1"/>
  <c r="E274" i="4"/>
  <c r="F274" i="4" s="1"/>
  <c r="E322" i="4"/>
  <c r="F322" i="4" s="1"/>
  <c r="E152" i="13"/>
  <c r="F152" i="13" s="1"/>
  <c r="E591" i="13"/>
  <c r="F591" i="13" s="1"/>
  <c r="E607" i="13"/>
  <c r="F607" i="13" s="1"/>
  <c r="E391" i="4"/>
  <c r="F391" i="4" s="1"/>
  <c r="E407" i="4"/>
  <c r="F407" i="4" s="1"/>
  <c r="E423" i="4"/>
  <c r="F423" i="4" s="1"/>
  <c r="E471" i="4"/>
  <c r="F471" i="4" s="1"/>
  <c r="E501" i="4"/>
  <c r="F501" i="4" s="1"/>
  <c r="E533" i="4"/>
  <c r="F533" i="4" s="1"/>
  <c r="E549" i="4"/>
  <c r="F549" i="4" s="1"/>
  <c r="E565" i="4"/>
  <c r="F565" i="4" s="1"/>
  <c r="E859" i="4"/>
  <c r="F859" i="4" s="1"/>
  <c r="E875" i="4"/>
  <c r="F875" i="4" s="1"/>
  <c r="E891" i="4"/>
  <c r="F891" i="4" s="1"/>
  <c r="E17" i="4"/>
  <c r="F17" i="4" s="1"/>
  <c r="E36" i="4"/>
  <c r="F36" i="4" s="1"/>
  <c r="E52" i="4"/>
  <c r="F52" i="4" s="1"/>
  <c r="E68" i="4"/>
  <c r="F68" i="4" s="1"/>
  <c r="E84" i="4"/>
  <c r="F84" i="4" s="1"/>
  <c r="E100" i="4"/>
  <c r="F100" i="4" s="1"/>
  <c r="E191" i="4"/>
  <c r="F191" i="4" s="1"/>
  <c r="E207" i="4"/>
  <c r="F207" i="4" s="1"/>
  <c r="E576" i="13"/>
  <c r="F576" i="13" s="1"/>
  <c r="E170" i="13"/>
  <c r="F170" i="13" s="1"/>
  <c r="E301" i="13"/>
  <c r="F301" i="13" s="1"/>
  <c r="E897" i="4"/>
  <c r="F897" i="4" s="1"/>
  <c r="E913" i="4"/>
  <c r="F913" i="4" s="1"/>
  <c r="E46" i="4"/>
  <c r="F46" i="4" s="1"/>
  <c r="E106" i="4"/>
  <c r="F106" i="4" s="1"/>
  <c r="E197" i="4"/>
  <c r="F197" i="4" s="1"/>
  <c r="E213" i="4"/>
  <c r="F213" i="4" s="1"/>
  <c r="E260" i="4"/>
  <c r="F260" i="4" s="1"/>
  <c r="E575" i="4"/>
  <c r="F575" i="4" s="1"/>
  <c r="E591" i="4"/>
  <c r="F591" i="4" s="1"/>
  <c r="E607" i="4"/>
  <c r="F607" i="4" s="1"/>
  <c r="E623" i="4"/>
  <c r="F623" i="4" s="1"/>
  <c r="E655" i="4"/>
  <c r="F655" i="4" s="1"/>
  <c r="E671" i="4"/>
  <c r="F671" i="4" s="1"/>
  <c r="E687" i="4"/>
  <c r="F687" i="4" s="1"/>
  <c r="E703" i="4"/>
  <c r="F703" i="4" s="1"/>
  <c r="E719" i="4"/>
  <c r="F719" i="4" s="1"/>
  <c r="E758" i="4"/>
  <c r="F758" i="4" s="1"/>
  <c r="E790" i="4"/>
  <c r="F790" i="4" s="1"/>
  <c r="E822" i="4"/>
  <c r="F822" i="4" s="1"/>
  <c r="E929" i="4"/>
  <c r="F929" i="4" s="1"/>
  <c r="E263" i="4"/>
  <c r="F263" i="4" s="1"/>
  <c r="E122" i="4"/>
  <c r="F122" i="4" s="1"/>
  <c r="E138" i="4"/>
  <c r="F138" i="4" s="1"/>
  <c r="E154" i="4"/>
  <c r="F154" i="4" s="1"/>
  <c r="E241" i="4"/>
  <c r="F241" i="4" s="1"/>
  <c r="E392" i="4"/>
  <c r="F392" i="4" s="1"/>
  <c r="E408" i="4"/>
  <c r="F408" i="4" s="1"/>
  <c r="E424" i="4"/>
  <c r="F424" i="4" s="1"/>
  <c r="E440" i="4"/>
  <c r="F440" i="4" s="1"/>
  <c r="E456" i="4"/>
  <c r="F456" i="4" s="1"/>
  <c r="E488" i="4"/>
  <c r="F488" i="4" s="1"/>
  <c r="E552" i="4"/>
  <c r="F552" i="4" s="1"/>
  <c r="E834" i="4"/>
  <c r="F834" i="4" s="1"/>
  <c r="E850" i="4"/>
  <c r="F850" i="4" s="1"/>
  <c r="E914" i="4"/>
  <c r="F914" i="4" s="1"/>
  <c r="E614" i="4"/>
  <c r="F614" i="4" s="1"/>
  <c r="E718" i="4"/>
  <c r="F718" i="4" s="1"/>
  <c r="E170" i="4"/>
  <c r="F170" i="4" s="1"/>
  <c r="E186" i="4"/>
  <c r="F186" i="4" s="1"/>
  <c r="E202" i="4"/>
  <c r="F202" i="4" s="1"/>
  <c r="E249" i="4"/>
  <c r="F249" i="4" s="1"/>
  <c r="E596" i="4"/>
  <c r="F596" i="4" s="1"/>
  <c r="E612" i="4"/>
  <c r="F612" i="4" s="1"/>
  <c r="E628" i="4"/>
  <c r="F628" i="4" s="1"/>
  <c r="E644" i="4"/>
  <c r="F644" i="4" s="1"/>
  <c r="E676" i="4"/>
  <c r="F676" i="4" s="1"/>
  <c r="E692" i="4"/>
  <c r="F692" i="4" s="1"/>
  <c r="E724" i="4"/>
  <c r="F724" i="4" s="1"/>
  <c r="E763" i="4"/>
  <c r="F763" i="4" s="1"/>
  <c r="E779" i="4"/>
  <c r="F779" i="4" s="1"/>
  <c r="E922" i="4"/>
  <c r="F922" i="4" s="1"/>
  <c r="E938" i="4"/>
  <c r="F938" i="4" s="1"/>
  <c r="E267" i="4"/>
  <c r="F267" i="4" s="1"/>
  <c r="E670" i="4"/>
  <c r="F670" i="4" s="1"/>
  <c r="E797" i="4"/>
  <c r="F797" i="4" s="1"/>
  <c r="E313" i="4"/>
  <c r="F313" i="4" s="1"/>
  <c r="E345" i="4"/>
  <c r="F345" i="4" s="1"/>
  <c r="E11" i="4"/>
  <c r="F11" i="4" s="1"/>
  <c r="E244" i="4"/>
  <c r="F244" i="4" s="1"/>
  <c r="E299" i="4"/>
  <c r="F299" i="4" s="1"/>
  <c r="E737" i="4"/>
  <c r="F737" i="4" s="1"/>
  <c r="E904" i="4"/>
  <c r="F904" i="4" s="1"/>
  <c r="E383" i="4"/>
  <c r="F383" i="4" s="1"/>
  <c r="E517" i="13"/>
  <c r="F517" i="13" s="1"/>
  <c r="E305" i="13"/>
  <c r="F305" i="13" s="1"/>
  <c r="E338" i="13"/>
  <c r="F338" i="13" s="1"/>
  <c r="E493" i="13"/>
  <c r="F493" i="13" s="1"/>
  <c r="E329" i="13"/>
  <c r="F329" i="13" s="1"/>
  <c r="E539" i="13"/>
  <c r="F539" i="13" s="1"/>
  <c r="E409" i="13"/>
  <c r="F409" i="13" s="1"/>
  <c r="E940" i="4"/>
  <c r="F940" i="4" s="1"/>
  <c r="E230" i="4"/>
  <c r="F230" i="4" s="1"/>
  <c r="E740" i="4"/>
  <c r="F740" i="4" s="1"/>
  <c r="E945" i="4"/>
  <c r="F945" i="4" s="1"/>
  <c r="E32" i="4"/>
  <c r="F32" i="4" s="1"/>
  <c r="E116" i="4"/>
  <c r="F116" i="4" s="1"/>
  <c r="E270" i="4"/>
  <c r="F270" i="4" s="1"/>
  <c r="E403" i="13"/>
  <c r="F403" i="13" s="1"/>
  <c r="E234" i="13"/>
  <c r="F234" i="13" s="1"/>
  <c r="E280" i="4"/>
  <c r="F280" i="4" s="1"/>
  <c r="E352" i="4"/>
  <c r="F352" i="4" s="1"/>
  <c r="E593" i="13"/>
  <c r="F593" i="13" s="1"/>
  <c r="E698" i="4"/>
  <c r="F698" i="4" s="1"/>
  <c r="E435" i="13"/>
  <c r="F435" i="13" s="1"/>
  <c r="E99" i="4"/>
  <c r="F99" i="4" s="1"/>
  <c r="E224" i="4"/>
  <c r="F224" i="4" s="1"/>
  <c r="E358" i="13"/>
  <c r="F358" i="13" s="1"/>
  <c r="E433" i="13"/>
  <c r="F433" i="13" s="1"/>
  <c r="E130" i="13"/>
  <c r="F130" i="13" s="1"/>
  <c r="E322" i="13"/>
  <c r="F322" i="13" s="1"/>
  <c r="E353" i="13"/>
  <c r="F353" i="13" s="1"/>
  <c r="E267" i="13"/>
  <c r="F267" i="13" s="1"/>
  <c r="E217" i="13"/>
  <c r="F217" i="13" s="1"/>
  <c r="E690" i="4"/>
  <c r="F690" i="4" s="1"/>
  <c r="E714" i="4"/>
  <c r="F714" i="4" s="1"/>
  <c r="E173" i="4"/>
  <c r="F173" i="4" s="1"/>
  <c r="E87" i="4"/>
  <c r="F87" i="4" s="1"/>
  <c r="E263" i="13"/>
  <c r="F263" i="13" s="1"/>
  <c r="E383" i="13"/>
  <c r="F383" i="13" s="1"/>
  <c r="E513" i="4"/>
  <c r="F513" i="4" s="1"/>
  <c r="E402" i="4"/>
  <c r="F402" i="4" s="1"/>
  <c r="E137" i="4"/>
  <c r="F137" i="4" s="1"/>
  <c r="E312" i="4"/>
  <c r="F312" i="4" s="1"/>
  <c r="E333" i="4"/>
  <c r="F333" i="4" s="1"/>
  <c r="E378" i="4"/>
  <c r="F378" i="4" s="1"/>
  <c r="E320" i="4"/>
  <c r="F320" i="4" s="1"/>
  <c r="E341" i="4"/>
  <c r="F341" i="4" s="1"/>
  <c r="E362" i="4"/>
  <c r="F362" i="4" s="1"/>
  <c r="E742" i="4"/>
  <c r="F742" i="4" s="1"/>
  <c r="E190" i="13"/>
  <c r="F190" i="13" s="1"/>
  <c r="E246" i="13"/>
  <c r="F246" i="13" s="1"/>
  <c r="E271" i="13"/>
  <c r="F271" i="13" s="1"/>
  <c r="E250" i="13"/>
  <c r="F250" i="13" s="1"/>
  <c r="E198" i="4"/>
  <c r="F198" i="4" s="1"/>
  <c r="E371" i="4"/>
  <c r="F371" i="4" s="1"/>
  <c r="E250" i="4"/>
  <c r="F250" i="4" s="1"/>
  <c r="E609" i="13"/>
  <c r="F609" i="13" s="1"/>
  <c r="E143" i="4"/>
  <c r="F143" i="4" s="1"/>
  <c r="E330" i="4"/>
  <c r="F330" i="4" s="1"/>
  <c r="E354" i="4"/>
  <c r="F354" i="4" s="1"/>
  <c r="E282" i="4"/>
  <c r="F282" i="4" s="1"/>
  <c r="E746" i="4"/>
  <c r="F746" i="4" s="1"/>
  <c r="E640" i="4"/>
  <c r="F640" i="4" s="1"/>
  <c r="E44" i="13"/>
  <c r="F44" i="13" s="1"/>
  <c r="E105" i="13"/>
  <c r="F105" i="13" s="1"/>
  <c r="E163" i="13"/>
  <c r="F163" i="13" s="1"/>
  <c r="E21" i="13"/>
  <c r="F21" i="13" s="1"/>
  <c r="E117" i="13"/>
  <c r="F117" i="13" s="1"/>
  <c r="E290" i="13"/>
  <c r="F290" i="13" s="1"/>
  <c r="E155" i="4"/>
  <c r="F155" i="4" s="1"/>
  <c r="E536" i="13"/>
  <c r="F536" i="13" s="1"/>
  <c r="E418" i="4"/>
  <c r="F418" i="4" s="1"/>
  <c r="E394" i="4"/>
  <c r="F394" i="4" s="1"/>
  <c r="E543" i="4"/>
  <c r="F543" i="4" s="1"/>
  <c r="E348" i="4"/>
  <c r="F348" i="4" s="1"/>
  <c r="E521" i="4"/>
  <c r="F521" i="4" s="1"/>
  <c r="E795" i="4"/>
  <c r="F795" i="4" s="1"/>
  <c r="E537" i="4"/>
  <c r="F537" i="4" s="1"/>
  <c r="E658" i="4"/>
  <c r="F658" i="4" s="1"/>
  <c r="E131" i="13"/>
  <c r="F131" i="13" s="1"/>
  <c r="E167" i="13"/>
  <c r="F167" i="13" s="1"/>
  <c r="E509" i="13"/>
  <c r="F509" i="13" s="1"/>
  <c r="E444" i="4"/>
  <c r="F444" i="4" s="1"/>
  <c r="E357" i="4"/>
  <c r="F357" i="4" s="1"/>
  <c r="E835" i="4"/>
  <c r="F835" i="4" s="1"/>
  <c r="E820" i="4"/>
  <c r="F820" i="4" s="1"/>
  <c r="E309" i="13"/>
  <c r="F309" i="13" s="1"/>
  <c r="E274" i="13"/>
  <c r="F274" i="13" s="1"/>
  <c r="E256" i="13"/>
  <c r="F256" i="13" s="1"/>
  <c r="E368" i="13"/>
  <c r="F368" i="13" s="1"/>
  <c r="E245" i="13"/>
  <c r="F245" i="13" s="1"/>
  <c r="E441" i="13"/>
  <c r="F441" i="13" s="1"/>
  <c r="E283" i="4"/>
  <c r="F283" i="4" s="1"/>
  <c r="E296" i="4"/>
  <c r="F296" i="4" s="1"/>
  <c r="E303" i="4"/>
  <c r="F303" i="4" s="1"/>
  <c r="E682" i="4"/>
  <c r="F682" i="4" s="1"/>
  <c r="E816" i="4"/>
  <c r="F816" i="4" s="1"/>
  <c r="E78" i="13"/>
  <c r="F78" i="13" s="1"/>
  <c r="E317" i="13"/>
  <c r="F317" i="13" s="1"/>
  <c r="E425" i="13"/>
  <c r="F425" i="13" s="1"/>
  <c r="E291" i="4"/>
  <c r="F291" i="4" s="1"/>
  <c r="E318" i="4"/>
  <c r="F318" i="4" s="1"/>
  <c r="E545" i="4"/>
  <c r="F545" i="4" s="1"/>
  <c r="E49" i="13"/>
  <c r="F49" i="13" s="1"/>
  <c r="E127" i="13"/>
  <c r="F127" i="13" s="1"/>
  <c r="E86" i="13"/>
  <c r="F86" i="13" s="1"/>
  <c r="E285" i="13"/>
  <c r="F285" i="13" s="1"/>
  <c r="E489" i="13"/>
  <c r="F489" i="13" s="1"/>
  <c r="E341" i="13"/>
  <c r="F341" i="13" s="1"/>
  <c r="E507" i="13"/>
  <c r="F507" i="13" s="1"/>
  <c r="E208" i="4"/>
  <c r="F208" i="4" s="1"/>
  <c r="E55" i="4"/>
  <c r="F55" i="4" s="1"/>
  <c r="E95" i="13"/>
  <c r="F95" i="13" s="1"/>
  <c r="E99" i="13"/>
  <c r="F99" i="13" s="1"/>
  <c r="E59" i="13"/>
  <c r="F59" i="13" s="1"/>
  <c r="E133" i="13"/>
  <c r="F133" i="13" s="1"/>
  <c r="E188" i="13"/>
  <c r="F188" i="13" s="1"/>
  <c r="E259" i="13"/>
  <c r="F259" i="13" s="1"/>
  <c r="E333" i="13"/>
  <c r="F333" i="13" s="1"/>
  <c r="E345" i="13"/>
  <c r="F345" i="13" s="1"/>
  <c r="E393" i="13"/>
  <c r="F393" i="13" s="1"/>
  <c r="E432" i="13"/>
  <c r="F432" i="13" s="1"/>
  <c r="E487" i="4"/>
  <c r="F487" i="4" s="1"/>
  <c r="E477" i="13"/>
  <c r="F477" i="13" s="1"/>
  <c r="E461" i="13"/>
  <c r="F461" i="13" s="1"/>
  <c r="E325" i="4"/>
  <c r="F325" i="4" s="1"/>
  <c r="E311" i="4"/>
  <c r="F311" i="4" s="1"/>
  <c r="E680" i="4"/>
  <c r="F680" i="4" s="1"/>
  <c r="E328" i="4"/>
  <c r="F328" i="4" s="1"/>
  <c r="E349" i="4"/>
  <c r="F349" i="4" s="1"/>
  <c r="E338" i="4"/>
  <c r="F338" i="4" s="1"/>
  <c r="E302" i="4"/>
  <c r="F302" i="4" s="1"/>
  <c r="E346" i="4"/>
  <c r="F346" i="4" s="1"/>
  <c r="E819" i="4"/>
  <c r="F819" i="4" s="1"/>
  <c r="E831" i="4"/>
  <c r="F831" i="4" s="1"/>
  <c r="E473" i="13"/>
  <c r="F473" i="13" s="1"/>
  <c r="E448" i="13"/>
  <c r="F448" i="13" s="1"/>
  <c r="E165" i="13"/>
  <c r="F165" i="13" s="1"/>
  <c r="E574" i="13"/>
  <c r="F574" i="13" s="1"/>
  <c r="E123" i="4"/>
  <c r="F123" i="4" s="1"/>
  <c r="E518" i="4"/>
  <c r="F518" i="4" s="1"/>
  <c r="E469" i="4"/>
  <c r="F469" i="4" s="1"/>
  <c r="E512" i="4"/>
  <c r="F512" i="4" s="1"/>
  <c r="E306" i="4"/>
  <c r="F306" i="4" s="1"/>
  <c r="E457" i="4"/>
  <c r="F457" i="4" s="1"/>
  <c r="E373" i="13"/>
  <c r="F373" i="13" s="1"/>
  <c r="E457" i="13"/>
  <c r="F457" i="13" s="1"/>
  <c r="E557" i="13"/>
  <c r="F557" i="13" s="1"/>
  <c r="E233" i="13"/>
  <c r="F233" i="13" s="1"/>
  <c r="E288" i="4"/>
  <c r="F288" i="4" s="1"/>
  <c r="E305" i="4"/>
  <c r="F305" i="4" s="1"/>
  <c r="E485" i="4"/>
  <c r="F485" i="4" s="1"/>
  <c r="E89" i="4"/>
  <c r="F89" i="4" s="1"/>
  <c r="E153" i="4"/>
  <c r="F153" i="4" s="1"/>
  <c r="E656" i="4"/>
  <c r="F656" i="4" s="1"/>
  <c r="E451" i="13"/>
  <c r="F451" i="13" s="1"/>
  <c r="E308" i="4"/>
  <c r="F308" i="4" s="1"/>
  <c r="E370" i="4"/>
  <c r="F370" i="4" s="1"/>
  <c r="E373" i="4"/>
  <c r="F373" i="4" s="1"/>
  <c r="E688" i="4"/>
  <c r="F688" i="4" s="1"/>
  <c r="E696" i="4"/>
  <c r="F696" i="4" s="1"/>
  <c r="E712" i="4"/>
  <c r="F712" i="4" s="1"/>
  <c r="E744" i="4"/>
  <c r="F744" i="4" s="1"/>
  <c r="E91" i="13"/>
  <c r="F91" i="13" s="1"/>
  <c r="E87" i="13"/>
  <c r="F87" i="13" s="1"/>
  <c r="E194" i="13"/>
  <c r="F194" i="13" s="1"/>
  <c r="E242" i="13"/>
  <c r="F242" i="13" s="1"/>
  <c r="E230" i="13"/>
  <c r="F230" i="13" s="1"/>
  <c r="E347" i="13"/>
  <c r="F347" i="13" s="1"/>
  <c r="E56" i="13"/>
  <c r="F56" i="13" s="1"/>
  <c r="E266" i="13"/>
  <c r="F266" i="13" s="1"/>
  <c r="E10" i="13"/>
  <c r="F10" i="13" s="1"/>
  <c r="E211" i="13"/>
  <c r="F211" i="13" s="1"/>
  <c r="E262" i="13"/>
  <c r="F262" i="13" s="1"/>
  <c r="E561" i="13"/>
  <c r="F561" i="13" s="1"/>
  <c r="E222" i="4"/>
  <c r="F222" i="4" s="1"/>
  <c r="E61" i="4"/>
  <c r="F61" i="4" s="1"/>
  <c r="E171" i="13"/>
  <c r="F171" i="13" s="1"/>
  <c r="E264" i="13"/>
  <c r="F264" i="13" s="1"/>
  <c r="E434" i="13"/>
  <c r="F434" i="13" s="1"/>
  <c r="E261" i="13"/>
  <c r="F261" i="13" s="1"/>
  <c r="E519" i="13"/>
  <c r="F519" i="13" s="1"/>
  <c r="E310" i="4"/>
  <c r="F310" i="4" s="1"/>
  <c r="E363" i="4"/>
  <c r="F363" i="4" s="1"/>
  <c r="E524" i="4"/>
  <c r="F524" i="4" s="1"/>
  <c r="E292" i="4"/>
  <c r="F292" i="4" s="1"/>
  <c r="E541" i="4"/>
  <c r="F541" i="4" s="1"/>
  <c r="E135" i="4"/>
  <c r="F135" i="4" s="1"/>
  <c r="E218" i="4"/>
  <c r="F218" i="4" s="1"/>
  <c r="E459" i="13"/>
  <c r="F459" i="13" s="1"/>
  <c r="E297" i="4"/>
  <c r="F297" i="4" s="1"/>
  <c r="E286" i="4"/>
  <c r="F286" i="4" s="1"/>
  <c r="E376" i="4"/>
  <c r="F376" i="4" s="1"/>
  <c r="E365" i="4"/>
  <c r="F365" i="4" s="1"/>
  <c r="E290" i="4"/>
  <c r="F290" i="4" s="1"/>
  <c r="E538" i="4"/>
  <c r="F538" i="4" s="1"/>
  <c r="E492" i="4"/>
  <c r="F492" i="4" s="1"/>
  <c r="E827" i="4"/>
  <c r="F827" i="4" s="1"/>
  <c r="E355" i="13"/>
  <c r="F355" i="13" s="1"/>
  <c r="E126" i="13"/>
  <c r="F126" i="13" s="1"/>
  <c r="E264" i="4"/>
  <c r="F264" i="4" s="1"/>
  <c r="E449" i="13"/>
  <c r="F449" i="13" s="1"/>
  <c r="E65" i="4"/>
  <c r="F65" i="4" s="1"/>
  <c r="E206" i="4"/>
  <c r="F206" i="4" s="1"/>
  <c r="E508" i="4"/>
  <c r="F508" i="4" s="1"/>
  <c r="E389" i="4"/>
  <c r="F389" i="4" s="1"/>
  <c r="E489" i="4"/>
  <c r="F489" i="4" s="1"/>
  <c r="E347" i="4"/>
  <c r="F347" i="4" s="1"/>
  <c r="E672" i="4"/>
  <c r="F672" i="4" s="1"/>
  <c r="E153" i="13"/>
  <c r="F153" i="13" s="1"/>
  <c r="E109" i="13"/>
  <c r="F109" i="13" s="1"/>
  <c r="E497" i="13"/>
  <c r="F497" i="13" s="1"/>
  <c r="E547" i="13"/>
  <c r="F547" i="13" s="1"/>
  <c r="E548" i="13"/>
  <c r="F548" i="13" s="1"/>
  <c r="E284" i="13"/>
  <c r="F284" i="13" s="1"/>
  <c r="E542" i="13"/>
  <c r="F542" i="13" s="1"/>
  <c r="E297" i="13"/>
  <c r="F297" i="13" s="1"/>
  <c r="E520" i="4"/>
  <c r="F520" i="4" s="1"/>
  <c r="E452" i="4"/>
  <c r="F452" i="4" s="1"/>
  <c r="E476" i="4"/>
  <c r="F476" i="4" s="1"/>
  <c r="E704" i="4"/>
  <c r="F704" i="4" s="1"/>
  <c r="E608" i="4"/>
  <c r="F608" i="4" s="1"/>
  <c r="E760" i="4"/>
  <c r="F760" i="4" s="1"/>
  <c r="E799" i="4"/>
  <c r="F799" i="4" s="1"/>
  <c r="E119" i="13"/>
  <c r="F119" i="13" s="1"/>
  <c r="E182" i="13"/>
  <c r="F182" i="13" s="1"/>
  <c r="E218" i="13"/>
  <c r="F218" i="13" s="1"/>
  <c r="E206" i="13"/>
  <c r="F206" i="13" s="1"/>
  <c r="E198" i="13"/>
  <c r="F198" i="13" s="1"/>
  <c r="E255" i="13"/>
  <c r="F255" i="13" s="1"/>
  <c r="E184" i="13"/>
  <c r="F184" i="13" s="1"/>
  <c r="E367" i="13"/>
  <c r="F367" i="13" s="1"/>
  <c r="E371" i="13"/>
  <c r="F371" i="13" s="1"/>
  <c r="E379" i="13"/>
  <c r="F379" i="13" s="1"/>
  <c r="E411" i="13"/>
  <c r="F411" i="13" s="1"/>
  <c r="E387" i="13"/>
  <c r="F387" i="13" s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I432" i="4" s="1"/>
  <c r="I433" i="4" s="1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49" i="4" s="1"/>
  <c r="I450" i="4" s="1"/>
  <c r="I451" i="4" s="1"/>
  <c r="I452" i="4" s="1"/>
  <c r="I453" i="4" s="1"/>
  <c r="I454" i="4" s="1"/>
  <c r="I455" i="4" s="1"/>
  <c r="I456" i="4" s="1"/>
  <c r="I457" i="4" s="1"/>
  <c r="I458" i="4" s="1"/>
  <c r="I459" i="4" s="1"/>
  <c r="I460" i="4" s="1"/>
  <c r="I461" i="4" s="1"/>
  <c r="I462" i="4" s="1"/>
  <c r="I463" i="4" s="1"/>
  <c r="I464" i="4" s="1"/>
  <c r="I465" i="4" s="1"/>
  <c r="I466" i="4" s="1"/>
  <c r="I467" i="4" s="1"/>
  <c r="I468" i="4" s="1"/>
  <c r="I469" i="4" s="1"/>
  <c r="I470" i="4" s="1"/>
  <c r="I471" i="4" s="1"/>
  <c r="I472" i="4" s="1"/>
  <c r="I473" i="4" s="1"/>
  <c r="I474" i="4" s="1"/>
  <c r="I475" i="4" s="1"/>
  <c r="I476" i="4" s="1"/>
  <c r="I477" i="4" s="1"/>
  <c r="I478" i="4" s="1"/>
  <c r="I479" i="4" s="1"/>
  <c r="I480" i="4" s="1"/>
  <c r="I481" i="4" s="1"/>
  <c r="I482" i="4" s="1"/>
  <c r="I483" i="4" s="1"/>
  <c r="I484" i="4" s="1"/>
  <c r="I485" i="4" s="1"/>
  <c r="I486" i="4" s="1"/>
  <c r="I487" i="4" s="1"/>
  <c r="I488" i="4" s="1"/>
  <c r="I489" i="4" s="1"/>
  <c r="I490" i="4" s="1"/>
  <c r="I491" i="4" s="1"/>
  <c r="I492" i="4" s="1"/>
  <c r="I493" i="4" s="1"/>
  <c r="I494" i="4" s="1"/>
  <c r="I495" i="4" s="1"/>
  <c r="I496" i="4" s="1"/>
  <c r="I497" i="4" s="1"/>
  <c r="I498" i="4" s="1"/>
  <c r="I499" i="4" s="1"/>
  <c r="I500" i="4" s="1"/>
  <c r="I501" i="4" s="1"/>
  <c r="I502" i="4" s="1"/>
  <c r="I503" i="4" s="1"/>
  <c r="I504" i="4" s="1"/>
  <c r="I505" i="4" s="1"/>
  <c r="I506" i="4" s="1"/>
  <c r="I507" i="4" s="1"/>
  <c r="I508" i="4" s="1"/>
  <c r="I509" i="4" s="1"/>
  <c r="I510" i="4" s="1"/>
  <c r="I511" i="4" s="1"/>
  <c r="I512" i="4" s="1"/>
  <c r="I513" i="4" s="1"/>
  <c r="I514" i="4" s="1"/>
  <c r="I515" i="4" s="1"/>
  <c r="I516" i="4" s="1"/>
  <c r="I517" i="4" s="1"/>
  <c r="I518" i="4" s="1"/>
  <c r="I519" i="4" s="1"/>
  <c r="I520" i="4" s="1"/>
  <c r="I521" i="4" s="1"/>
  <c r="I522" i="4" s="1"/>
  <c r="I523" i="4" s="1"/>
  <c r="I524" i="4" s="1"/>
  <c r="I525" i="4" s="1"/>
  <c r="I526" i="4" s="1"/>
  <c r="I527" i="4" s="1"/>
  <c r="I528" i="4" s="1"/>
  <c r="I529" i="4" s="1"/>
  <c r="I530" i="4" s="1"/>
  <c r="I531" i="4" s="1"/>
  <c r="I532" i="4" s="1"/>
  <c r="I533" i="4" s="1"/>
  <c r="I534" i="4" s="1"/>
  <c r="I535" i="4" s="1"/>
  <c r="I536" i="4" s="1"/>
  <c r="I537" i="4" s="1"/>
  <c r="I538" i="4" s="1"/>
  <c r="I539" i="4" s="1"/>
  <c r="I540" i="4" s="1"/>
  <c r="I541" i="4" s="1"/>
  <c r="I542" i="4" s="1"/>
  <c r="I543" i="4" s="1"/>
  <c r="I544" i="4" s="1"/>
  <c r="I545" i="4" s="1"/>
  <c r="I546" i="4" s="1"/>
  <c r="I547" i="4" s="1"/>
  <c r="I548" i="4" s="1"/>
  <c r="I549" i="4" s="1"/>
  <c r="I550" i="4" s="1"/>
  <c r="I551" i="4" s="1"/>
  <c r="I552" i="4" s="1"/>
  <c r="I553" i="4" s="1"/>
  <c r="I554" i="4" s="1"/>
  <c r="I555" i="4" s="1"/>
  <c r="I556" i="4" s="1"/>
  <c r="I557" i="4" s="1"/>
  <c r="I558" i="4" s="1"/>
  <c r="I559" i="4" s="1"/>
  <c r="I560" i="4" s="1"/>
  <c r="I561" i="4" s="1"/>
  <c r="I562" i="4" s="1"/>
  <c r="I563" i="4" s="1"/>
  <c r="I564" i="4" s="1"/>
  <c r="I565" i="4" s="1"/>
  <c r="I566" i="4" s="1"/>
  <c r="I567" i="4" s="1"/>
  <c r="I568" i="4" s="1"/>
  <c r="I569" i="4" s="1"/>
  <c r="I570" i="4" s="1"/>
  <c r="I571" i="4" s="1"/>
  <c r="I572" i="4" s="1"/>
  <c r="I573" i="4" s="1"/>
  <c r="I574" i="4" s="1"/>
  <c r="I575" i="4" s="1"/>
  <c r="I576" i="4" s="1"/>
  <c r="I577" i="4" s="1"/>
  <c r="I578" i="4" s="1"/>
  <c r="I579" i="4" s="1"/>
  <c r="I580" i="4" s="1"/>
  <c r="I581" i="4" s="1"/>
  <c r="I582" i="4" s="1"/>
  <c r="I583" i="4" s="1"/>
  <c r="I584" i="4" s="1"/>
  <c r="I585" i="4" s="1"/>
  <c r="I586" i="4" s="1"/>
  <c r="I587" i="4" s="1"/>
  <c r="I588" i="4" s="1"/>
  <c r="I589" i="4" s="1"/>
  <c r="I590" i="4" s="1"/>
  <c r="I591" i="4" s="1"/>
  <c r="I592" i="4" s="1"/>
  <c r="I593" i="4" s="1"/>
  <c r="I594" i="4" s="1"/>
  <c r="I595" i="4" s="1"/>
  <c r="I596" i="4" s="1"/>
  <c r="I597" i="4" s="1"/>
  <c r="I598" i="4" s="1"/>
  <c r="I599" i="4" s="1"/>
  <c r="I600" i="4" s="1"/>
  <c r="I601" i="4" s="1"/>
  <c r="I602" i="4" s="1"/>
  <c r="I603" i="4" s="1"/>
  <c r="I604" i="4" s="1"/>
  <c r="I605" i="4" s="1"/>
  <c r="I606" i="4" s="1"/>
  <c r="I607" i="4" s="1"/>
  <c r="I608" i="4" s="1"/>
  <c r="I609" i="4" s="1"/>
  <c r="I610" i="4" s="1"/>
  <c r="I611" i="4" s="1"/>
  <c r="I612" i="4" s="1"/>
  <c r="I613" i="4" s="1"/>
  <c r="I614" i="4" s="1"/>
  <c r="I615" i="4" s="1"/>
  <c r="I616" i="4" s="1"/>
  <c r="I617" i="4" s="1"/>
  <c r="I618" i="4" s="1"/>
  <c r="I619" i="4" s="1"/>
  <c r="I620" i="4" s="1"/>
  <c r="I621" i="4" s="1"/>
  <c r="I622" i="4" s="1"/>
  <c r="I623" i="4" s="1"/>
  <c r="I624" i="4" s="1"/>
  <c r="I625" i="4" s="1"/>
  <c r="I626" i="4" s="1"/>
  <c r="I627" i="4" s="1"/>
  <c r="I628" i="4" s="1"/>
  <c r="I629" i="4" s="1"/>
  <c r="I630" i="4" s="1"/>
  <c r="I631" i="4" s="1"/>
  <c r="I632" i="4" s="1"/>
  <c r="I633" i="4" s="1"/>
  <c r="I634" i="4" s="1"/>
  <c r="I635" i="4" s="1"/>
  <c r="I636" i="4" s="1"/>
  <c r="I637" i="4" s="1"/>
  <c r="I638" i="4" s="1"/>
  <c r="I639" i="4" s="1"/>
  <c r="I640" i="4" s="1"/>
  <c r="I641" i="4" s="1"/>
  <c r="I642" i="4" s="1"/>
  <c r="I643" i="4" s="1"/>
  <c r="I644" i="4" s="1"/>
  <c r="I645" i="4" s="1"/>
  <c r="I646" i="4" s="1"/>
  <c r="I647" i="4" s="1"/>
  <c r="I648" i="4" s="1"/>
  <c r="I649" i="4" s="1"/>
  <c r="I650" i="4" s="1"/>
  <c r="I651" i="4" s="1"/>
  <c r="I652" i="4" s="1"/>
  <c r="I653" i="4" s="1"/>
  <c r="I654" i="4" s="1"/>
  <c r="I655" i="4" s="1"/>
  <c r="I656" i="4" s="1"/>
  <c r="I657" i="4" s="1"/>
  <c r="I658" i="4" s="1"/>
  <c r="I659" i="4" s="1"/>
  <c r="I660" i="4" s="1"/>
  <c r="I661" i="4" s="1"/>
  <c r="I662" i="4" s="1"/>
  <c r="I663" i="4" s="1"/>
  <c r="I664" i="4" s="1"/>
  <c r="I665" i="4" s="1"/>
  <c r="I666" i="4" s="1"/>
  <c r="I667" i="4" s="1"/>
  <c r="I668" i="4" s="1"/>
  <c r="I669" i="4" s="1"/>
  <c r="I670" i="4" s="1"/>
  <c r="I671" i="4" s="1"/>
  <c r="I672" i="4" s="1"/>
  <c r="I673" i="4" s="1"/>
  <c r="I674" i="4" s="1"/>
  <c r="I675" i="4" s="1"/>
  <c r="I676" i="4" s="1"/>
  <c r="I677" i="4" s="1"/>
  <c r="I678" i="4" s="1"/>
  <c r="I679" i="4" s="1"/>
  <c r="I680" i="4" s="1"/>
  <c r="I681" i="4" s="1"/>
  <c r="I682" i="4" s="1"/>
  <c r="I683" i="4" s="1"/>
  <c r="I684" i="4" s="1"/>
  <c r="I685" i="4" s="1"/>
  <c r="I686" i="4" s="1"/>
  <c r="I687" i="4" s="1"/>
  <c r="I688" i="4" s="1"/>
  <c r="I689" i="4" s="1"/>
  <c r="I690" i="4" s="1"/>
  <c r="I691" i="4" s="1"/>
  <c r="I692" i="4" s="1"/>
  <c r="I693" i="4" s="1"/>
  <c r="I694" i="4" s="1"/>
  <c r="I695" i="4" s="1"/>
  <c r="I696" i="4" s="1"/>
  <c r="I697" i="4" s="1"/>
  <c r="I698" i="4" s="1"/>
  <c r="I699" i="4" s="1"/>
  <c r="I700" i="4" s="1"/>
  <c r="I701" i="4" s="1"/>
  <c r="I702" i="4" s="1"/>
  <c r="I703" i="4" s="1"/>
  <c r="I704" i="4" s="1"/>
  <c r="I705" i="4" s="1"/>
  <c r="I706" i="4" s="1"/>
  <c r="I707" i="4" s="1"/>
  <c r="I708" i="4" s="1"/>
  <c r="I709" i="4" s="1"/>
  <c r="I710" i="4" s="1"/>
  <c r="I711" i="4" s="1"/>
  <c r="I712" i="4" s="1"/>
  <c r="I713" i="4" s="1"/>
  <c r="I714" i="4" s="1"/>
  <c r="I715" i="4" s="1"/>
  <c r="I716" i="4" s="1"/>
  <c r="I717" i="4" s="1"/>
  <c r="I718" i="4" s="1"/>
  <c r="I719" i="4" s="1"/>
  <c r="I720" i="4" s="1"/>
  <c r="I721" i="4" s="1"/>
  <c r="I722" i="4" s="1"/>
  <c r="I723" i="4" s="1"/>
  <c r="I724" i="4" s="1"/>
  <c r="I725" i="4" s="1"/>
  <c r="I726" i="4" s="1"/>
  <c r="I727" i="4" s="1"/>
  <c r="I728" i="4" s="1"/>
  <c r="I729" i="4" s="1"/>
  <c r="I730" i="4" s="1"/>
  <c r="I731" i="4" s="1"/>
  <c r="I732" i="4" s="1"/>
  <c r="I733" i="4" s="1"/>
  <c r="I734" i="4" s="1"/>
  <c r="I735" i="4" s="1"/>
  <c r="I736" i="4" s="1"/>
  <c r="I737" i="4" s="1"/>
  <c r="I738" i="4" s="1"/>
  <c r="I739" i="4" s="1"/>
  <c r="I740" i="4" s="1"/>
  <c r="I741" i="4" s="1"/>
  <c r="I742" i="4" s="1"/>
  <c r="I743" i="4" s="1"/>
  <c r="I744" i="4" s="1"/>
  <c r="I745" i="4" s="1"/>
  <c r="I746" i="4" s="1"/>
  <c r="I747" i="4" s="1"/>
  <c r="I748" i="4" s="1"/>
  <c r="I749" i="4" s="1"/>
  <c r="I750" i="4" s="1"/>
  <c r="I751" i="4" s="1"/>
  <c r="I752" i="4" s="1"/>
  <c r="I753" i="4" s="1"/>
  <c r="I754" i="4" s="1"/>
  <c r="I755" i="4" s="1"/>
  <c r="I756" i="4" s="1"/>
  <c r="I757" i="4" s="1"/>
  <c r="I758" i="4" s="1"/>
  <c r="I759" i="4" s="1"/>
  <c r="I760" i="4" s="1"/>
  <c r="I761" i="4" s="1"/>
  <c r="I762" i="4" s="1"/>
  <c r="I763" i="4" s="1"/>
  <c r="I764" i="4" s="1"/>
  <c r="I765" i="4" s="1"/>
  <c r="I766" i="4" s="1"/>
  <c r="I767" i="4" s="1"/>
  <c r="I768" i="4" s="1"/>
  <c r="I769" i="4" s="1"/>
  <c r="I770" i="4" s="1"/>
  <c r="I771" i="4" s="1"/>
  <c r="I772" i="4" s="1"/>
  <c r="I773" i="4" s="1"/>
  <c r="I774" i="4" s="1"/>
  <c r="I775" i="4" s="1"/>
  <c r="I776" i="4" s="1"/>
  <c r="I777" i="4" s="1"/>
  <c r="I778" i="4" s="1"/>
  <c r="I779" i="4" s="1"/>
  <c r="I780" i="4" s="1"/>
  <c r="I781" i="4" s="1"/>
  <c r="I782" i="4" s="1"/>
  <c r="I783" i="4" s="1"/>
  <c r="I784" i="4" s="1"/>
  <c r="I785" i="4" s="1"/>
  <c r="I786" i="4" s="1"/>
  <c r="I787" i="4" s="1"/>
  <c r="I788" i="4" s="1"/>
  <c r="I789" i="4" s="1"/>
  <c r="I790" i="4" s="1"/>
  <c r="I791" i="4" s="1"/>
  <c r="I792" i="4" s="1"/>
  <c r="I793" i="4" s="1"/>
  <c r="I794" i="4" s="1"/>
  <c r="I795" i="4" s="1"/>
  <c r="I796" i="4" s="1"/>
  <c r="I797" i="4" s="1"/>
  <c r="I798" i="4" s="1"/>
  <c r="I799" i="4" s="1"/>
  <c r="I800" i="4" s="1"/>
  <c r="I801" i="4" s="1"/>
  <c r="I802" i="4" s="1"/>
  <c r="I803" i="4" s="1"/>
  <c r="I804" i="4" s="1"/>
  <c r="I805" i="4" s="1"/>
  <c r="I806" i="4" s="1"/>
  <c r="I807" i="4" s="1"/>
  <c r="I808" i="4" s="1"/>
  <c r="I809" i="4" s="1"/>
  <c r="I810" i="4" s="1"/>
  <c r="I811" i="4" s="1"/>
  <c r="I812" i="4" s="1"/>
  <c r="I813" i="4" s="1"/>
  <c r="I814" i="4" s="1"/>
  <c r="I815" i="4" s="1"/>
  <c r="I816" i="4" s="1"/>
  <c r="I817" i="4" s="1"/>
  <c r="I818" i="4" s="1"/>
  <c r="I819" i="4" s="1"/>
  <c r="I820" i="4" s="1"/>
  <c r="I821" i="4" s="1"/>
  <c r="I822" i="4" s="1"/>
  <c r="I823" i="4" s="1"/>
  <c r="I824" i="4" s="1"/>
  <c r="I825" i="4" s="1"/>
  <c r="I826" i="4" s="1"/>
  <c r="I827" i="4" s="1"/>
  <c r="I828" i="4" s="1"/>
  <c r="I829" i="4" s="1"/>
  <c r="I830" i="4" s="1"/>
  <c r="I831" i="4" s="1"/>
  <c r="I832" i="4" s="1"/>
  <c r="I833" i="4" s="1"/>
  <c r="I834" i="4" s="1"/>
  <c r="I835" i="4" s="1"/>
  <c r="I836" i="4" s="1"/>
  <c r="I837" i="4" s="1"/>
  <c r="I838" i="4" s="1"/>
  <c r="I839" i="4" s="1"/>
  <c r="I840" i="4" s="1"/>
  <c r="I841" i="4" s="1"/>
  <c r="I842" i="4" s="1"/>
  <c r="I843" i="4" s="1"/>
  <c r="I844" i="4" s="1"/>
  <c r="I845" i="4" s="1"/>
  <c r="I846" i="4" s="1"/>
  <c r="I847" i="4" s="1"/>
  <c r="I848" i="4" s="1"/>
  <c r="I849" i="4" s="1"/>
  <c r="I850" i="4" s="1"/>
  <c r="I851" i="4" s="1"/>
  <c r="I852" i="4" s="1"/>
  <c r="I853" i="4" s="1"/>
  <c r="I854" i="4" s="1"/>
  <c r="I855" i="4" s="1"/>
  <c r="I856" i="4" s="1"/>
  <c r="I857" i="4" s="1"/>
  <c r="I858" i="4" s="1"/>
  <c r="I859" i="4" s="1"/>
  <c r="I860" i="4" s="1"/>
  <c r="I861" i="4" s="1"/>
  <c r="I862" i="4" s="1"/>
  <c r="I863" i="4" s="1"/>
  <c r="I864" i="4" s="1"/>
  <c r="I865" i="4" s="1"/>
  <c r="I866" i="4" s="1"/>
  <c r="I867" i="4" s="1"/>
  <c r="I868" i="4" s="1"/>
  <c r="I869" i="4" s="1"/>
  <c r="I870" i="4" s="1"/>
  <c r="I871" i="4" s="1"/>
  <c r="I872" i="4" s="1"/>
  <c r="I873" i="4" s="1"/>
  <c r="I874" i="4" s="1"/>
  <c r="I875" i="4" s="1"/>
  <c r="I876" i="4" s="1"/>
  <c r="I877" i="4" s="1"/>
  <c r="I878" i="4" s="1"/>
  <c r="I879" i="4" s="1"/>
  <c r="I880" i="4" s="1"/>
  <c r="I881" i="4" s="1"/>
  <c r="I882" i="4" s="1"/>
  <c r="I883" i="4" s="1"/>
  <c r="I884" i="4" s="1"/>
  <c r="I885" i="4" s="1"/>
  <c r="I886" i="4" s="1"/>
  <c r="I887" i="4" s="1"/>
  <c r="I888" i="4" s="1"/>
  <c r="I889" i="4" s="1"/>
  <c r="I890" i="4" s="1"/>
  <c r="I891" i="4" s="1"/>
  <c r="I892" i="4" s="1"/>
  <c r="I893" i="4" s="1"/>
  <c r="I894" i="4" s="1"/>
  <c r="I895" i="4" s="1"/>
  <c r="I896" i="4" s="1"/>
  <c r="I897" i="4" s="1"/>
  <c r="I898" i="4" s="1"/>
  <c r="I899" i="4" s="1"/>
  <c r="I900" i="4" s="1"/>
  <c r="I901" i="4" s="1"/>
  <c r="I902" i="4" s="1"/>
  <c r="I903" i="4" s="1"/>
  <c r="I904" i="4" s="1"/>
  <c r="I905" i="4" s="1"/>
  <c r="I906" i="4" s="1"/>
  <c r="I907" i="4" s="1"/>
  <c r="I908" i="4" s="1"/>
  <c r="I909" i="4" s="1"/>
  <c r="I910" i="4" s="1"/>
  <c r="I911" i="4" s="1"/>
  <c r="I912" i="4" s="1"/>
  <c r="I913" i="4" s="1"/>
  <c r="I914" i="4" s="1"/>
  <c r="I915" i="4" s="1"/>
  <c r="I916" i="4" s="1"/>
  <c r="I917" i="4" s="1"/>
  <c r="I918" i="4" s="1"/>
  <c r="I919" i="4" s="1"/>
  <c r="I920" i="4" s="1"/>
  <c r="I921" i="4" s="1"/>
  <c r="I922" i="4" s="1"/>
  <c r="I923" i="4" s="1"/>
  <c r="I924" i="4" s="1"/>
  <c r="I925" i="4" s="1"/>
  <c r="I926" i="4" s="1"/>
  <c r="I927" i="4" s="1"/>
  <c r="I928" i="4" s="1"/>
  <c r="I929" i="4" s="1"/>
  <c r="I930" i="4" s="1"/>
  <c r="I931" i="4" s="1"/>
  <c r="I932" i="4" s="1"/>
  <c r="I933" i="4" s="1"/>
  <c r="I934" i="4" s="1"/>
  <c r="I935" i="4" s="1"/>
  <c r="I936" i="4" s="1"/>
  <c r="I937" i="4" s="1"/>
  <c r="I938" i="4" s="1"/>
  <c r="I939" i="4" s="1"/>
  <c r="I940" i="4" s="1"/>
  <c r="I941" i="4" s="1"/>
  <c r="I942" i="4" s="1"/>
  <c r="I943" i="4" s="1"/>
  <c r="I944" i="4" s="1"/>
  <c r="I945" i="4" s="1"/>
  <c r="I946" i="4" s="1"/>
  <c r="I947" i="4" s="1"/>
  <c r="I948" i="4" s="1"/>
  <c r="I949" i="4" s="1"/>
  <c r="I950" i="4" s="1"/>
  <c r="E71" i="13"/>
  <c r="F71" i="13" s="1"/>
  <c r="E202" i="13"/>
  <c r="F202" i="13" s="1"/>
  <c r="E238" i="13"/>
  <c r="F238" i="13" s="1"/>
  <c r="E363" i="13"/>
  <c r="F363" i="13" s="1"/>
  <c r="E89" i="13"/>
  <c r="F89" i="13" s="1"/>
  <c r="E395" i="13"/>
  <c r="F395" i="13" s="1"/>
  <c r="E419" i="13"/>
  <c r="F419" i="13" s="1"/>
  <c r="E75" i="13"/>
  <c r="F75" i="13" s="1"/>
  <c r="E107" i="13"/>
  <c r="F107" i="13" s="1"/>
  <c r="E210" i="13"/>
  <c r="F210" i="13" s="1"/>
  <c r="E9" i="13"/>
  <c r="F9" i="13" s="1"/>
  <c r="E427" i="13"/>
  <c r="F427" i="13" s="1"/>
  <c r="E499" i="13"/>
  <c r="F499" i="13" s="1"/>
  <c r="E359" i="13"/>
  <c r="F359" i="13" s="1"/>
  <c r="E111" i="13"/>
  <c r="F111" i="13" s="1"/>
  <c r="E63" i="13"/>
  <c r="F63" i="13" s="1"/>
  <c r="E79" i="13"/>
  <c r="F79" i="13" s="1"/>
  <c r="E41" i="13"/>
  <c r="F41" i="13" s="1"/>
  <c r="E17" i="13"/>
  <c r="F17" i="13" s="1"/>
  <c r="E375" i="13"/>
  <c r="F375" i="13" s="1"/>
  <c r="E351" i="13"/>
  <c r="F351" i="13" s="1"/>
  <c r="E365" i="13"/>
  <c r="F365" i="13" s="1"/>
  <c r="E180" i="13"/>
  <c r="F180" i="13" s="1"/>
  <c r="E443" i="13"/>
  <c r="F443" i="13" s="1"/>
  <c r="E115" i="13"/>
  <c r="F115" i="13" s="1"/>
  <c r="E123" i="13"/>
  <c r="F123" i="13" s="1"/>
  <c r="E186" i="13"/>
  <c r="F186" i="13" s="1"/>
  <c r="E222" i="13"/>
  <c r="F222" i="13" s="1"/>
  <c r="E226" i="13"/>
  <c r="F226" i="13" s="1"/>
  <c r="E214" i="13"/>
  <c r="F214" i="13" s="1"/>
  <c r="E176" i="13"/>
  <c r="F176" i="13" s="1"/>
  <c r="E343" i="13"/>
  <c r="F343" i="13" s="1"/>
  <c r="E117" i="4"/>
  <c r="F117" i="4" s="1"/>
  <c r="E45" i="4"/>
  <c r="F45" i="4" s="1"/>
  <c r="E113" i="4"/>
  <c r="F113" i="4" s="1"/>
  <c r="E103" i="4"/>
  <c r="F103" i="4" s="1"/>
  <c r="E97" i="4"/>
  <c r="F97" i="4" s="1"/>
  <c r="E63" i="4"/>
  <c r="F63" i="4" s="1"/>
  <c r="E258" i="4"/>
  <c r="F258" i="4" s="1"/>
  <c r="E133" i="4"/>
  <c r="F133" i="4" s="1"/>
  <c r="E210" i="4"/>
  <c r="F210" i="4" s="1"/>
  <c r="E301" i="4"/>
  <c r="F301" i="4" s="1"/>
  <c r="E125" i="4"/>
  <c r="F125" i="4" s="1"/>
  <c r="E266" i="4"/>
  <c r="F266" i="4" s="1"/>
  <c r="E368" i="4"/>
  <c r="F368" i="4" s="1"/>
  <c r="E336" i="4"/>
  <c r="F336" i="4" s="1"/>
  <c r="E360" i="4"/>
  <c r="F360" i="4" s="1"/>
  <c r="E344" i="4"/>
  <c r="F344" i="4" s="1"/>
  <c r="E514" i="4"/>
  <c r="F514" i="4" s="1"/>
  <c r="E294" i="4"/>
  <c r="F294" i="4" s="1"/>
  <c r="E803" i="4"/>
  <c r="F803" i="4" s="1"/>
  <c r="E843" i="4"/>
  <c r="F843" i="4" s="1"/>
  <c r="E666" i="4"/>
  <c r="F666" i="4" s="1"/>
  <c r="E674" i="4"/>
  <c r="F674" i="4" s="1"/>
  <c r="E728" i="4"/>
  <c r="F728" i="4" s="1"/>
  <c r="E858" i="4"/>
  <c r="F858" i="4" s="1"/>
  <c r="E47" i="4"/>
  <c r="F47" i="4" s="1"/>
  <c r="E53" i="4"/>
  <c r="F53" i="4" s="1"/>
  <c r="E141" i="4"/>
  <c r="F141" i="4" s="1"/>
  <c r="E234" i="4"/>
  <c r="F234" i="4" s="1"/>
  <c r="E752" i="4"/>
  <c r="F752" i="4" s="1"/>
  <c r="E720" i="4"/>
  <c r="F720" i="4" s="1"/>
  <c r="E648" i="4"/>
  <c r="F648" i="4" s="1"/>
  <c r="E786" i="4"/>
  <c r="F786" i="4" s="1"/>
  <c r="E730" i="4"/>
  <c r="F730" i="4" s="1"/>
  <c r="E920" i="4"/>
  <c r="F920" i="4" s="1"/>
  <c r="E161" i="4"/>
  <c r="F161" i="4" s="1"/>
  <c r="E69" i="4"/>
  <c r="F69" i="4" s="1"/>
  <c r="E169" i="4"/>
  <c r="F169" i="4" s="1"/>
  <c r="E151" i="4"/>
  <c r="F151" i="4" s="1"/>
  <c r="E127" i="4"/>
  <c r="F127" i="4" s="1"/>
  <c r="E706" i="4"/>
  <c r="F706" i="4" s="1"/>
  <c r="E630" i="4"/>
  <c r="F630" i="4" s="1"/>
  <c r="E738" i="4"/>
  <c r="F738" i="4" s="1"/>
  <c r="E770" i="4"/>
  <c r="F770" i="4" s="1"/>
  <c r="E936" i="4"/>
  <c r="F936" i="4" s="1"/>
  <c r="E119" i="4"/>
  <c r="F119" i="4" s="1"/>
  <c r="E105" i="4"/>
  <c r="F105" i="4" s="1"/>
  <c r="E149" i="4"/>
  <c r="F149" i="4" s="1"/>
  <c r="E242" i="4"/>
  <c r="F242" i="4" s="1"/>
  <c r="E85" i="4"/>
  <c r="F85" i="4" s="1"/>
  <c r="E121" i="4"/>
  <c r="F121" i="4" s="1"/>
  <c r="E109" i="4"/>
  <c r="F109" i="4" s="1"/>
  <c r="E165" i="4"/>
  <c r="F165" i="4" s="1"/>
  <c r="E93" i="4"/>
  <c r="F93" i="4" s="1"/>
  <c r="E77" i="4"/>
  <c r="F77" i="4" s="1"/>
  <c r="E278" i="4"/>
  <c r="F278" i="4" s="1"/>
  <c r="E129" i="4"/>
  <c r="F129" i="4" s="1"/>
  <c r="E324" i="4"/>
  <c r="F324" i="4" s="1"/>
  <c r="E157" i="4"/>
  <c r="F157" i="4" s="1"/>
  <c r="E443" i="4"/>
  <c r="F443" i="4" s="1"/>
  <c r="E439" i="4"/>
  <c r="F439" i="4" s="1"/>
  <c r="E319" i="4"/>
  <c r="F319" i="4" s="1"/>
  <c r="E517" i="4"/>
  <c r="F517" i="4" s="1"/>
  <c r="E722" i="4"/>
  <c r="F722" i="4" s="1"/>
  <c r="E811" i="4"/>
  <c r="F811" i="4" s="1"/>
  <c r="E736" i="4"/>
  <c r="F736" i="4" s="1"/>
  <c r="E928" i="4"/>
  <c r="F928" i="4" s="1"/>
  <c r="E37" i="4"/>
  <c r="F37" i="4" s="1"/>
  <c r="E111" i="4"/>
  <c r="F111" i="4" s="1"/>
  <c r="E101" i="4"/>
  <c r="F101" i="4" s="1"/>
  <c r="E95" i="4"/>
  <c r="F95" i="4" s="1"/>
  <c r="E79" i="4"/>
  <c r="F79" i="4" s="1"/>
  <c r="E226" i="4"/>
  <c r="F226" i="4" s="1"/>
  <c r="E145" i="4"/>
  <c r="F145" i="4" s="1"/>
  <c r="E451" i="4"/>
  <c r="F451" i="4" s="1"/>
  <c r="E316" i="4"/>
  <c r="F316" i="4" s="1"/>
  <c r="E327" i="4"/>
  <c r="F327" i="4" s="1"/>
  <c r="E522" i="4"/>
  <c r="F522" i="4" s="1"/>
  <c r="E778" i="4"/>
  <c r="F778" i="4" s="1"/>
  <c r="E787" i="4"/>
  <c r="F787" i="4" s="1"/>
  <c r="E664" i="4"/>
  <c r="F664" i="4" s="1"/>
  <c r="E776" i="4"/>
  <c r="F776" i="4" s="1"/>
  <c r="E750" i="4"/>
  <c r="F750" i="4" s="1"/>
  <c r="E768" i="4"/>
  <c r="F768" i="4" s="1"/>
  <c r="E944" i="4"/>
  <c r="F944" i="4" s="1"/>
  <c r="E754" i="4"/>
  <c r="F754" i="4" s="1"/>
  <c r="E6" i="4"/>
  <c r="F6" i="4" s="1"/>
  <c r="E6" i="1" l="1"/>
  <c r="F6" i="1" s="1"/>
</calcChain>
</file>

<file path=xl/sharedStrings.xml><?xml version="1.0" encoding="utf-8"?>
<sst xmlns="http://schemas.openxmlformats.org/spreadsheetml/2006/main" count="5180" uniqueCount="84">
  <si>
    <t>Upper Limit Therms</t>
  </si>
  <si>
    <t>Current Bill</t>
  </si>
  <si>
    <t>Proposed Bill</t>
  </si>
  <si>
    <t>Change $</t>
  </si>
  <si>
    <t>Change %</t>
  </si>
  <si>
    <t># of Bills</t>
  </si>
  <si>
    <t>% of Total Bills</t>
  </si>
  <si>
    <t>Cum % of Bills</t>
  </si>
  <si>
    <t>A</t>
  </si>
  <si>
    <t>B</t>
  </si>
  <si>
    <t>F</t>
  </si>
  <si>
    <t>Residential</t>
  </si>
  <si>
    <t>Line No.</t>
  </si>
  <si>
    <t>Description</t>
  </si>
  <si>
    <t>Therm Threshold</t>
  </si>
  <si>
    <t>20 Therms</t>
  </si>
  <si>
    <t>40 Therms</t>
  </si>
  <si>
    <t>&gt;20 Therms</t>
  </si>
  <si>
    <t>Distribution Charge Tier 1</t>
  </si>
  <si>
    <t>Distribution Charge Tier 2</t>
  </si>
  <si>
    <t>NPSC Charge -$/Month</t>
  </si>
  <si>
    <t>Customer  Charge - $/Month</t>
  </si>
  <si>
    <t>&gt; 40 Therms</t>
  </si>
  <si>
    <t>Black Hills Nebraska Gas, LLC</t>
  </si>
  <si>
    <t>FOR THE PRO FORMA PERIOD ENDED DECEMBER 31, 2020</t>
  </si>
  <si>
    <t>C</t>
  </si>
  <si>
    <t>G</t>
  </si>
  <si>
    <t>Winter</t>
  </si>
  <si>
    <t>Company</t>
  </si>
  <si>
    <t>Proposed Customer Class</t>
  </si>
  <si>
    <t>SEASON</t>
  </si>
  <si>
    <t>SP_COUNT</t>
  </si>
  <si>
    <t>USAGE_QTY</t>
  </si>
  <si>
    <t>Commercial</t>
  </si>
  <si>
    <t>Non-Winter</t>
  </si>
  <si>
    <t>NEG</t>
  </si>
  <si>
    <t>Residential Winter</t>
  </si>
  <si>
    <t>Residential Non-Winter</t>
  </si>
  <si>
    <t>Commercial Winter</t>
  </si>
  <si>
    <t>Commercial Non-Winter</t>
  </si>
  <si>
    <t>NEG Residential - Non-Winter</t>
  </si>
  <si>
    <t>NEG Residential - Winter</t>
  </si>
  <si>
    <t>NEG Commercial - Non-Winter</t>
  </si>
  <si>
    <t>NEG Commercial - Winter</t>
  </si>
  <si>
    <t>Average Usage Per Bill</t>
  </si>
  <si>
    <t>Volumetric Charges - $/Therm</t>
  </si>
  <si>
    <t>GCA (incl GCR) - $/Therm</t>
  </si>
  <si>
    <t>Extraordinary Gas Cost - $/Therm</t>
  </si>
  <si>
    <t>Total Cost of Gas - $/Therm</t>
  </si>
  <si>
    <t>Total Monthly Charges -$/Month</t>
  </si>
  <si>
    <t>Monthly Charges -$/Month</t>
  </si>
  <si>
    <t>Safety &amp; Integrity (SSIR) - $/Month</t>
  </si>
  <si>
    <t>Cost of Gas:</t>
  </si>
  <si>
    <t>Distribution Charges:</t>
  </si>
  <si>
    <t>Other Monthly Charges:</t>
  </si>
  <si>
    <t>Current Rates with Extra</t>
  </si>
  <si>
    <t>[Updated from NG-109 Staff Data Request 1-1]</t>
  </si>
  <si>
    <t>Black Hills Nebraska Gas, LLC - Rate Areas 1-3</t>
  </si>
  <si>
    <t xml:space="preserve">Current Rates </t>
  </si>
  <si>
    <t>Recovery Rate $/therm</t>
  </si>
  <si>
    <t>Recovery Period (years)</t>
  </si>
  <si>
    <t>Annual Recovery</t>
  </si>
  <si>
    <t>Therms</t>
  </si>
  <si>
    <t>Current</t>
  </si>
  <si>
    <t>Proposed</t>
  </si>
  <si>
    <t>Change</t>
  </si>
  <si>
    <t>$</t>
  </si>
  <si>
    <t>%</t>
  </si>
  <si>
    <t>Avg Residential Bill</t>
  </si>
  <si>
    <t>Avg Commercial Bill</t>
  </si>
  <si>
    <t>Current Rates (3/1/2021) With and Without Extraordinary Gas Cost Recovery</t>
  </si>
  <si>
    <t>Seasonal Total</t>
  </si>
  <si>
    <t>Annual Total</t>
  </si>
  <si>
    <t>[Data from NG-109 Staff Data Request 1-1]</t>
  </si>
  <si>
    <t>3) A summary of the anticipated impact on customer bills due to the extraordinary costs of the cold weather event, including a statement as to typical costs for the month of February, and a bill impact analysis showing the anticipated change in customer bills as a percentage of a typical bill, prospectively for the next 12 billing cycles and separated by customer class</t>
  </si>
  <si>
    <t>Preliminary Cost Estimate</t>
  </si>
  <si>
    <t>Annual Normalize Therms</t>
  </si>
  <si>
    <t>Notes:</t>
  </si>
  <si>
    <t>[Data from NG-109 Staff Data Request 1-1. The data on this page includes the Energy Options Jurisdictional customers.]</t>
  </si>
  <si>
    <t>1. Therms and customer counts used to calculate average usage are from the most recent annual PGA filing (12 mos ending June 2020).</t>
  </si>
  <si>
    <t>Costs for February for the last five years have ranged from $8.5 million to approximately $13 million.</t>
  </si>
  <si>
    <t xml:space="preserve">    recent rate review.  As a result there may be some variations to this page.</t>
  </si>
  <si>
    <t xml:space="preserve">2. The remaining worksheets in this file contain winter and non-winter bill impacts at various monthly usage levels using data from the </t>
  </si>
  <si>
    <t>NG-111.1 - 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</si>
</sst>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#,##0.00000_);\(#,##0.00000\)"/>
    <numFmt numFmtId="167" formatCode="_(* #,##0.00000_);_(* \(#,##0.00000\);_(* &quot;-&quot;??_);_(@_)"/>
    <numFmt numFmtId="168" formatCode="0.0%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3" fontId="4" fillId="0" borderId="0" xfId="0" applyNumberFormat="1" applyFont="1"/>
    <xf numFmtId="166" fontId="3" fillId="0" borderId="3" xfId="1" applyNumberFormat="1" applyFont="1" applyFill="1" applyBorder="1"/>
    <xf numFmtId="166" fontId="4" fillId="0" borderId="0" xfId="0" applyNumberFormat="1" applyFont="1"/>
    <xf numFmtId="43" fontId="4" fillId="0" borderId="0" xfId="0" applyNumberFormat="1" applyFont="1"/>
    <xf numFmtId="167" fontId="4" fillId="0" borderId="0" xfId="0" applyNumberFormat="1" applyFont="1"/>
    <xf numFmtId="165" fontId="3" fillId="0" borderId="0" xfId="0" applyNumberFormat="1" applyFont="1"/>
    <xf numFmtId="37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3" fillId="0" borderId="5" xfId="1" applyNumberFormat="1" applyFont="1" applyFill="1" applyBorder="1"/>
    <xf numFmtId="167" fontId="3" fillId="0" borderId="5" xfId="1" applyNumberFormat="1" applyFont="1" applyFill="1" applyBorder="1"/>
    <xf numFmtId="43" fontId="3" fillId="0" borderId="5" xfId="1" applyFont="1" applyFill="1" applyBorder="1"/>
    <xf numFmtId="43" fontId="3" fillId="0" borderId="3" xfId="1" applyFont="1" applyFill="1" applyBorder="1"/>
    <xf numFmtId="164" fontId="3" fillId="0" borderId="5" xfId="1" applyNumberFormat="1" applyFont="1" applyFill="1" applyBorder="1"/>
    <xf numFmtId="164" fontId="2" fillId="0" borderId="5" xfId="1" applyNumberFormat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3" xfId="0" quotePrefix="1" applyFont="1" applyBorder="1" applyAlignment="1">
      <alignment horizontal="left" indent="3"/>
    </xf>
    <xf numFmtId="0" fontId="3" fillId="0" borderId="3" xfId="0" quotePrefix="1" applyFont="1" applyBorder="1" applyAlignment="1">
      <alignment horizontal="left" indent="5"/>
    </xf>
    <xf numFmtId="37" fontId="3" fillId="0" borderId="3" xfId="0" quotePrefix="1" applyNumberFormat="1" applyFont="1" applyBorder="1" applyAlignment="1">
      <alignment horizontal="left" indent="3"/>
    </xf>
    <xf numFmtId="0" fontId="3" fillId="0" borderId="7" xfId="0" applyFont="1" applyBorder="1" applyAlignment="1">
      <alignment horizontal="center"/>
    </xf>
    <xf numFmtId="37" fontId="3" fillId="0" borderId="8" xfId="0" quotePrefix="1" applyNumberFormat="1" applyFont="1" applyBorder="1" applyAlignment="1">
      <alignment horizontal="left" indent="3"/>
    </xf>
    <xf numFmtId="43" fontId="3" fillId="0" borderId="8" xfId="1" applyFont="1" applyFill="1" applyBorder="1"/>
    <xf numFmtId="43" fontId="3" fillId="0" borderId="6" xfId="1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37" fontId="7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1" xfId="0" applyFont="1" applyBorder="1"/>
    <xf numFmtId="44" fontId="7" fillId="0" borderId="1" xfId="5" applyFont="1" applyBorder="1"/>
    <xf numFmtId="44" fontId="7" fillId="0" borderId="1" xfId="0" applyNumberFormat="1" applyFont="1" applyBorder="1"/>
    <xf numFmtId="168" fontId="7" fillId="0" borderId="1" xfId="2" applyNumberFormat="1" applyFont="1" applyBorder="1"/>
    <xf numFmtId="10" fontId="7" fillId="0" borderId="1" xfId="2" applyNumberFormat="1" applyFont="1" applyBorder="1"/>
    <xf numFmtId="44" fontId="7" fillId="0" borderId="0" xfId="5" applyFont="1"/>
    <xf numFmtId="44" fontId="7" fillId="0" borderId="0" xfId="0" applyNumberFormat="1" applyFont="1"/>
    <xf numFmtId="37" fontId="7" fillId="0" borderId="1" xfId="0" applyNumberFormat="1" applyFont="1" applyBorder="1"/>
    <xf numFmtId="0" fontId="7" fillId="0" borderId="0" xfId="0" applyFont="1" applyFill="1" applyAlignment="1">
      <alignment horizontal="center" wrapText="1"/>
    </xf>
    <xf numFmtId="1" fontId="7" fillId="0" borderId="0" xfId="0" applyNumberFormat="1" applyFont="1" applyFill="1"/>
    <xf numFmtId="0" fontId="7" fillId="0" borderId="0" xfId="0" applyFont="1" applyFill="1" applyBorder="1"/>
    <xf numFmtId="1" fontId="7" fillId="0" borderId="0" xfId="0" applyNumberFormat="1" applyFont="1" applyFill="1" applyBorder="1"/>
    <xf numFmtId="0" fontId="7" fillId="0" borderId="0" xfId="0" applyFont="1" applyBorder="1"/>
    <xf numFmtId="0" fontId="6" fillId="2" borderId="1" xfId="0" applyFont="1" applyFill="1" applyBorder="1"/>
    <xf numFmtId="44" fontId="6" fillId="2" borderId="1" xfId="5" applyFont="1" applyFill="1" applyBorder="1"/>
    <xf numFmtId="44" fontId="6" fillId="2" borderId="1" xfId="0" applyNumberFormat="1" applyFont="1" applyFill="1" applyBorder="1"/>
    <xf numFmtId="168" fontId="6" fillId="2" borderId="1" xfId="2" applyNumberFormat="1" applyFont="1" applyFill="1" applyBorder="1"/>
    <xf numFmtId="37" fontId="6" fillId="2" borderId="1" xfId="0" applyNumberFormat="1" applyFont="1" applyFill="1" applyBorder="1"/>
    <xf numFmtId="10" fontId="6" fillId="2" borderId="1" xfId="2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3" fillId="0" borderId="3" xfId="0" quotePrefix="1" applyFont="1" applyBorder="1" applyAlignment="1">
      <alignment horizontal="left" indent="7"/>
    </xf>
    <xf numFmtId="37" fontId="3" fillId="0" borderId="3" xfId="0" quotePrefix="1" applyNumberFormat="1" applyFont="1" applyBorder="1" applyAlignment="1">
      <alignment horizontal="left" indent="5"/>
    </xf>
    <xf numFmtId="37" fontId="3" fillId="3" borderId="3" xfId="0" quotePrefix="1" applyNumberFormat="1" applyFont="1" applyFill="1" applyBorder="1" applyAlignment="1">
      <alignment horizontal="left" indent="5"/>
    </xf>
    <xf numFmtId="37" fontId="2" fillId="0" borderId="3" xfId="0" quotePrefix="1" applyNumberFormat="1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166" fontId="3" fillId="3" borderId="5" xfId="1" applyNumberFormat="1" applyFont="1" applyFill="1" applyBorder="1"/>
    <xf numFmtId="0" fontId="9" fillId="0" borderId="0" xfId="0" applyFont="1" applyAlignment="1">
      <alignment horizontal="left"/>
    </xf>
    <xf numFmtId="44" fontId="7" fillId="2" borderId="1" xfId="5" applyFont="1" applyFill="1" applyBorder="1"/>
    <xf numFmtId="43" fontId="7" fillId="0" borderId="0" xfId="1" applyFont="1"/>
    <xf numFmtId="169" fontId="10" fillId="0" borderId="0" xfId="1" applyNumberFormat="1" applyFont="1"/>
    <xf numFmtId="0" fontId="8" fillId="0" borderId="0" xfId="0" applyFont="1" applyBorder="1" applyAlignment="1">
      <alignment horizontal="left"/>
    </xf>
    <xf numFmtId="44" fontId="7" fillId="0" borderId="0" xfId="5" applyFont="1" applyBorder="1"/>
    <xf numFmtId="44" fontId="7" fillId="0" borderId="0" xfId="0" applyNumberFormat="1" applyFont="1" applyBorder="1"/>
    <xf numFmtId="168" fontId="7" fillId="0" borderId="0" xfId="2" applyNumberFormat="1" applyFont="1" applyBorder="1"/>
    <xf numFmtId="37" fontId="7" fillId="0" borderId="0" xfId="0" applyNumberFormat="1" applyFont="1" applyBorder="1"/>
    <xf numFmtId="0" fontId="7" fillId="0" borderId="1" xfId="0" applyFont="1" applyFill="1" applyBorder="1"/>
    <xf numFmtId="44" fontId="7" fillId="0" borderId="1" xfId="5" applyFont="1" applyFill="1" applyBorder="1"/>
    <xf numFmtId="44" fontId="7" fillId="0" borderId="1" xfId="0" applyNumberFormat="1" applyFont="1" applyFill="1" applyBorder="1"/>
    <xf numFmtId="168" fontId="7" fillId="0" borderId="1" xfId="2" applyNumberFormat="1" applyFont="1" applyFill="1" applyBorder="1"/>
    <xf numFmtId="37" fontId="7" fillId="0" borderId="1" xfId="0" applyNumberFormat="1" applyFont="1" applyFill="1" applyBorder="1"/>
    <xf numFmtId="10" fontId="7" fillId="0" borderId="1" xfId="2" applyNumberFormat="1" applyFont="1" applyFill="1" applyBorder="1"/>
    <xf numFmtId="166" fontId="3" fillId="0" borderId="3" xfId="0" applyNumberFormat="1" applyFont="1" applyBorder="1" applyAlignment="1">
      <alignment horizontal="right"/>
    </xf>
    <xf numFmtId="10" fontId="10" fillId="0" borderId="0" xfId="2" applyNumberFormat="1" applyFont="1"/>
    <xf numFmtId="44" fontId="0" fillId="0" borderId="0" xfId="5" applyFont="1"/>
    <xf numFmtId="37" fontId="0" fillId="0" borderId="0" xfId="0" applyNumberFormat="1"/>
    <xf numFmtId="170" fontId="0" fillId="0" borderId="0" xfId="0" applyNumberFormat="1"/>
    <xf numFmtId="44" fontId="0" fillId="0" borderId="0" xfId="0" applyNumberFormat="1"/>
    <xf numFmtId="171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168" fontId="0" fillId="0" borderId="0" xfId="2" applyNumberFormat="1" applyFont="1"/>
    <xf numFmtId="44" fontId="0" fillId="0" borderId="9" xfId="5" applyFont="1" applyBorder="1"/>
    <xf numFmtId="44" fontId="0" fillId="0" borderId="9" xfId="0" applyNumberFormat="1" applyBorder="1"/>
    <xf numFmtId="169" fontId="0" fillId="0" borderId="0" xfId="1" applyNumberFormat="1" applyFont="1"/>
    <xf numFmtId="169" fontId="0" fillId="0" borderId="9" xfId="1" applyNumberFormat="1" applyFont="1" applyBorder="1"/>
    <xf numFmtId="168" fontId="0" fillId="0" borderId="0" xfId="2" applyNumberFormat="1" applyFont="1" applyBorder="1"/>
    <xf numFmtId="170" fontId="0" fillId="4" borderId="0" xfId="5" applyNumberFormat="1" applyFont="1" applyFill="1"/>
    <xf numFmtId="0" fontId="0" fillId="4" borderId="0" xfId="0" applyFill="1"/>
    <xf numFmtId="44" fontId="0" fillId="0" borderId="0" xfId="5" applyFont="1" applyBorder="1"/>
    <xf numFmtId="0" fontId="11" fillId="0" borderId="0" xfId="0" applyFont="1"/>
    <xf numFmtId="0" fontId="6" fillId="5" borderId="10" xfId="0" applyFont="1" applyFill="1" applyBorder="1"/>
    <xf numFmtId="0" fontId="6" fillId="5" borderId="11" xfId="0" applyFont="1" applyFill="1" applyBorder="1"/>
    <xf numFmtId="37" fontId="6" fillId="5" borderId="11" xfId="0" applyNumberFormat="1" applyFont="1" applyFill="1" applyBorder="1"/>
    <xf numFmtId="37" fontId="6" fillId="5" borderId="4" xfId="0" applyNumberFormat="1" applyFont="1" applyFill="1" applyBorder="1"/>
    <xf numFmtId="0" fontId="6" fillId="5" borderId="12" xfId="0" applyFont="1" applyFill="1" applyBorder="1"/>
    <xf numFmtId="0" fontId="6" fillId="5" borderId="13" xfId="0" applyFont="1" applyFill="1" applyBorder="1"/>
    <xf numFmtId="37" fontId="6" fillId="5" borderId="13" xfId="0" applyNumberFormat="1" applyFont="1" applyFill="1" applyBorder="1"/>
    <xf numFmtId="37" fontId="6" fillId="5" borderId="14" xfId="0" applyNumberFormat="1" applyFont="1" applyFill="1" applyBorder="1"/>
    <xf numFmtId="0" fontId="6" fillId="5" borderId="7" xfId="0" applyFont="1" applyFill="1" applyBorder="1"/>
    <xf numFmtId="0" fontId="6" fillId="5" borderId="9" xfId="0" applyFont="1" applyFill="1" applyBorder="1"/>
    <xf numFmtId="169" fontId="6" fillId="5" borderId="9" xfId="1" applyNumberFormat="1" applyFont="1" applyFill="1" applyBorder="1"/>
    <xf numFmtId="169" fontId="6" fillId="5" borderId="8" xfId="0" applyNumberFormat="1" applyFont="1" applyFill="1" applyBorder="1"/>
    <xf numFmtId="169" fontId="6" fillId="5" borderId="11" xfId="1" applyNumberFormat="1" applyFont="1" applyFill="1" applyBorder="1"/>
    <xf numFmtId="169" fontId="6" fillId="5" borderId="4" xfId="1" applyNumberFormat="1" applyFont="1" applyFill="1" applyBorder="1"/>
    <xf numFmtId="169" fontId="6" fillId="5" borderId="13" xfId="0" applyNumberFormat="1" applyFont="1" applyFill="1" applyBorder="1"/>
    <xf numFmtId="169" fontId="6" fillId="5" borderId="14" xfId="0" applyNumberFormat="1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</cellXfs>
  <cellStyles count="6">
    <cellStyle name="Comma" xfId="1" builtinId="3"/>
    <cellStyle name="Currency" xfId="5" builtinId="4"/>
    <cellStyle name="Normal" xfId="0" builtinId="0"/>
    <cellStyle name="Normal 2 4" xfId="4" xr:uid="{D0B230F4-52C8-4B0C-8C2E-DB993F182D9C}"/>
    <cellStyle name="Normal 3" xfId="3" xr:uid="{D3AB352B-A51C-4AC9-B13D-FA6444AF07C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LINDA/L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rubert\AppData\Local\Microsoft\Windows\INetCache\Content.Outlook\B0ZFA826\BH%20Nebraska%20Consolidated%20CCOSS%2005_19_2020%20v1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3.63"/>
      <sheetName val="ENRON"/>
      <sheetName val="PNG PREMIUM"/>
      <sheetName val="NMU PREMIUM"/>
      <sheetName val="228.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"/>
      <sheetName val="Class Allocations"/>
      <sheetName val="FERC Accts by Customer Class"/>
      <sheetName val="Rate Design"/>
      <sheetName val="Revenue Proof"/>
      <sheetName val="Bill Impacts"/>
      <sheetName val="Section 3 Exhibit C"/>
      <sheetName val="COS Statement N"/>
    </sheetNames>
    <sheetDataSet>
      <sheetData sheetId="0">
        <row r="8">
          <cell r="C8">
            <v>0.87250000000000005</v>
          </cell>
          <cell r="D8">
            <v>0.1275</v>
          </cell>
        </row>
        <row r="13">
          <cell r="C13">
            <v>0.41799999999999998</v>
          </cell>
          <cell r="D13">
            <v>6.3E-2</v>
          </cell>
          <cell r="E13">
            <v>0.51900000000000002</v>
          </cell>
          <cell r="F13">
            <v>0.5</v>
          </cell>
          <cell r="G13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C433-420B-47F6-BD5F-41A4B4F92868}">
  <dimension ref="A1:K51"/>
  <sheetViews>
    <sheetView tabSelected="1" zoomScaleNormal="100" workbookViewId="0"/>
  </sheetViews>
  <sheetFormatPr defaultRowHeight="15" x14ac:dyDescent="0.25"/>
  <cols>
    <col min="1" max="1" width="23.42578125" customWidth="1"/>
    <col min="2" max="2" width="12.5703125" customWidth="1"/>
    <col min="3" max="4" width="10.140625" bestFit="1" customWidth="1"/>
    <col min="10" max="10" width="10.140625" customWidth="1"/>
    <col min="11" max="11" width="10.5703125" customWidth="1"/>
  </cols>
  <sheetData>
    <row r="1" spans="1:11" x14ac:dyDescent="0.25">
      <c r="A1" s="103" t="s">
        <v>83</v>
      </c>
    </row>
    <row r="2" spans="1:11" x14ac:dyDescent="0.25">
      <c r="A2" s="103"/>
    </row>
    <row r="3" spans="1:11" ht="51" customHeight="1" x14ac:dyDescent="0.25">
      <c r="A3" s="124" t="s">
        <v>74</v>
      </c>
      <c r="B3" s="124"/>
      <c r="C3" s="124"/>
      <c r="D3" s="124"/>
      <c r="E3" s="124"/>
      <c r="F3" s="124"/>
      <c r="G3" s="124"/>
      <c r="H3" s="124"/>
      <c r="I3" s="124"/>
      <c r="J3" s="124"/>
      <c r="K3" s="123"/>
    </row>
    <row r="5" spans="1:11" x14ac:dyDescent="0.25">
      <c r="A5" t="s">
        <v>80</v>
      </c>
    </row>
    <row r="7" spans="1:11" x14ac:dyDescent="0.25">
      <c r="A7" t="s">
        <v>75</v>
      </c>
      <c r="B7" s="100">
        <v>80000000</v>
      </c>
    </row>
    <row r="8" spans="1:11" x14ac:dyDescent="0.25">
      <c r="A8" t="s">
        <v>76</v>
      </c>
      <c r="B8" s="88">
        <v>166363918.29707766</v>
      </c>
    </row>
    <row r="9" spans="1:11" x14ac:dyDescent="0.25">
      <c r="A9" t="s">
        <v>60</v>
      </c>
      <c r="B9" s="101">
        <v>3</v>
      </c>
    </row>
    <row r="10" spans="1:11" x14ac:dyDescent="0.25">
      <c r="A10" t="s">
        <v>61</v>
      </c>
      <c r="B10" s="89">
        <f>B7/B9</f>
        <v>26666666.666666668</v>
      </c>
    </row>
    <row r="11" spans="1:11" x14ac:dyDescent="0.25">
      <c r="A11" t="s">
        <v>59</v>
      </c>
      <c r="B11" s="91">
        <f>ROUND(B10/B8,5)</f>
        <v>0.16028999999999999</v>
      </c>
    </row>
    <row r="13" spans="1:11" x14ac:dyDescent="0.25">
      <c r="B13" s="103" t="s">
        <v>68</v>
      </c>
    </row>
    <row r="14" spans="1:11" x14ac:dyDescent="0.25">
      <c r="B14" s="93"/>
      <c r="C14" s="93" t="s">
        <v>63</v>
      </c>
      <c r="D14" s="93" t="s">
        <v>64</v>
      </c>
      <c r="E14" s="93" t="s">
        <v>65</v>
      </c>
      <c r="F14" s="93" t="s">
        <v>65</v>
      </c>
    </row>
    <row r="15" spans="1:11" x14ac:dyDescent="0.25">
      <c r="B15" s="93" t="s">
        <v>62</v>
      </c>
      <c r="C15" s="93" t="s">
        <v>66</v>
      </c>
      <c r="D15" s="93" t="s">
        <v>66</v>
      </c>
      <c r="E15" s="93" t="s">
        <v>66</v>
      </c>
      <c r="F15" s="93" t="s">
        <v>67</v>
      </c>
    </row>
    <row r="16" spans="1:11" x14ac:dyDescent="0.25">
      <c r="A16" s="92">
        <v>44287</v>
      </c>
      <c r="B16" s="97">
        <v>65</v>
      </c>
      <c r="C16" s="87">
        <f>IF(B16&gt;20,20*(Rates!$C$13+Rates!$C$17)+(B16-20)*(Rates!$C$13+Rates!$C$19),B16*(Rates!$C$13+Rates!$C$17))+Rates!$C$26</f>
        <v>60.240049999999997</v>
      </c>
      <c r="D16" s="87">
        <f>IF(B16&gt;20,20*(Rates!$D$13+Rates!$D$17)+(B16-20)*(Rates!$D$13+Rates!$D$19),B16*(Rates!$D$13+Rates!$D$17))+Rates!$D$26</f>
        <v>70.658899999999988</v>
      </c>
      <c r="E16" s="90">
        <f t="shared" ref="E16:E27" si="0">D16-C16</f>
        <v>10.418849999999992</v>
      </c>
      <c r="F16" s="94">
        <f t="shared" ref="F16:F28" si="1">E16/C16</f>
        <v>0.17295553373544664</v>
      </c>
    </row>
    <row r="17" spans="1:6" x14ac:dyDescent="0.25">
      <c r="A17" s="92">
        <v>44317</v>
      </c>
      <c r="B17" s="97">
        <v>33</v>
      </c>
      <c r="C17" s="87">
        <f>IF(B17&gt;20,20*(Rates!$C$13+Rates!$C$17)+(B17-20)*(Rates!$C$13+Rates!$C$19),B17*(Rates!$C$13+Rates!$C$17))+Rates!$C$26</f>
        <v>42.123890000000003</v>
      </c>
      <c r="D17" s="87">
        <f>IF(B17&gt;20,20*(Rates!$D$13+Rates!$D$17)+(B17-20)*(Rates!$D$13+Rates!$D$19),B17*(Rates!$D$13+Rates!$D$17))+Rates!$D$26</f>
        <v>47.413460000000001</v>
      </c>
      <c r="E17" s="90">
        <f t="shared" si="0"/>
        <v>5.2895699999999977</v>
      </c>
      <c r="F17" s="94">
        <f t="shared" si="1"/>
        <v>0.12557173613358114</v>
      </c>
    </row>
    <row r="18" spans="1:6" x14ac:dyDescent="0.25">
      <c r="A18" s="92">
        <v>44348</v>
      </c>
      <c r="B18" s="97">
        <v>18</v>
      </c>
      <c r="C18" s="87">
        <f>IF(B18&gt;20,20*(Rates!$C$13+Rates!$C$17)+(B18-20)*(Rates!$C$13+Rates!$C$19),B18*(Rates!$C$13+Rates!$C$17))+Rates!$C$26</f>
        <v>32.91478</v>
      </c>
      <c r="D18" s="87">
        <f>IF(B18&gt;20,20*(Rates!$D$13+Rates!$D$17)+(B18-20)*(Rates!$D$13+Rates!$D$19),B18*(Rates!$D$13+Rates!$D$17))+Rates!$D$26</f>
        <v>35.799999999999997</v>
      </c>
      <c r="E18" s="90">
        <f t="shared" si="0"/>
        <v>2.8852199999999968</v>
      </c>
      <c r="F18" s="94">
        <f t="shared" si="1"/>
        <v>8.7657277369011632E-2</v>
      </c>
    </row>
    <row r="19" spans="1:6" x14ac:dyDescent="0.25">
      <c r="A19" s="92">
        <v>44378</v>
      </c>
      <c r="B19" s="97">
        <v>14</v>
      </c>
      <c r="C19" s="87">
        <f>IF(B19&gt;20,20*(Rates!$C$13+Rates!$C$17)+(B19-20)*(Rates!$C$13+Rates!$C$19),B19*(Rates!$C$13+Rates!$C$17))+Rates!$C$26</f>
        <v>29.21594</v>
      </c>
      <c r="D19" s="87">
        <f>IF(B19&gt;20,20*(Rates!$D$13+Rates!$D$17)+(B19-20)*(Rates!$D$13+Rates!$D$19),B19*(Rates!$D$13+Rates!$D$17))+Rates!$D$26</f>
        <v>31.46</v>
      </c>
      <c r="E19" s="90">
        <f t="shared" si="0"/>
        <v>2.2440600000000011</v>
      </c>
      <c r="F19" s="94">
        <f t="shared" si="1"/>
        <v>7.6809440326068609E-2</v>
      </c>
    </row>
    <row r="20" spans="1:6" x14ac:dyDescent="0.25">
      <c r="A20" s="92">
        <v>44409</v>
      </c>
      <c r="B20" s="97">
        <v>13</v>
      </c>
      <c r="C20" s="87">
        <f>IF(B20&gt;20,20*(Rates!$C$13+Rates!$C$17)+(B20-20)*(Rates!$C$13+Rates!$C$19),B20*(Rates!$C$13+Rates!$C$17))+Rates!$C$26</f>
        <v>28.291229999999999</v>
      </c>
      <c r="D20" s="87">
        <f>IF(B20&gt;20,20*(Rates!$D$13+Rates!$D$17)+(B20-20)*(Rates!$D$13+Rates!$D$19),B20*(Rates!$D$13+Rates!$D$17))+Rates!$D$26</f>
        <v>30.375</v>
      </c>
      <c r="E20" s="90">
        <f t="shared" si="0"/>
        <v>2.0837700000000012</v>
      </c>
      <c r="F20" s="94">
        <f t="shared" si="1"/>
        <v>7.365427378024926E-2</v>
      </c>
    </row>
    <row r="21" spans="1:6" x14ac:dyDescent="0.25">
      <c r="A21" s="92">
        <v>44440</v>
      </c>
      <c r="B21" s="97">
        <v>12</v>
      </c>
      <c r="C21" s="87">
        <f>IF(B21&gt;20,20*(Rates!$C$13+Rates!$C$17)+(B21-20)*(Rates!$C$13+Rates!$C$19),B21*(Rates!$C$13+Rates!$C$17))+Rates!$C$26</f>
        <v>27.366520000000001</v>
      </c>
      <c r="D21" s="87">
        <f>IF(B21&gt;20,20*(Rates!$D$13+Rates!$D$17)+(B21-20)*(Rates!$D$13+Rates!$D$19),B21*(Rates!$D$13+Rates!$D$17))+Rates!$D$26</f>
        <v>29.29</v>
      </c>
      <c r="E21" s="90">
        <f t="shared" si="0"/>
        <v>1.9234799999999979</v>
      </c>
      <c r="F21" s="94">
        <f t="shared" si="1"/>
        <v>7.0285882165507255E-2</v>
      </c>
    </row>
    <row r="22" spans="1:6" x14ac:dyDescent="0.25">
      <c r="A22" s="92">
        <v>44470</v>
      </c>
      <c r="B22" s="97">
        <v>21</v>
      </c>
      <c r="C22" s="87">
        <f>IF(B22&gt;20,20*(Rates!$C$13+Rates!$C$17)+(B22-20)*(Rates!$C$13+Rates!$C$19),B22*(Rates!$C$13+Rates!$C$17))+Rates!$C$26</f>
        <v>35.330330000000004</v>
      </c>
      <c r="D22" s="87">
        <f>IF(B22&gt;20,20*(Rates!$D$13+Rates!$D$17)+(B22-20)*(Rates!$D$13+Rates!$D$19),B22*(Rates!$D$13+Rates!$D$17))+Rates!$D$26</f>
        <v>38.696420000000003</v>
      </c>
      <c r="E22" s="90">
        <f t="shared" si="0"/>
        <v>3.3660899999999998</v>
      </c>
      <c r="F22" s="94">
        <f t="shared" si="1"/>
        <v>9.5274796470907558E-2</v>
      </c>
    </row>
    <row r="23" spans="1:6" x14ac:dyDescent="0.25">
      <c r="A23" s="92">
        <v>44501</v>
      </c>
      <c r="B23" s="97">
        <v>57</v>
      </c>
      <c r="C23" s="87">
        <f>IF(B23&gt;20,20*(Rates!$C$13+Rates!$C$17)+(B23-20)*(Rates!$C$13+Rates!$C$19),B23*(Rates!$C$13+Rates!$C$17))+Rates!$C$26</f>
        <v>55.711010000000002</v>
      </c>
      <c r="D23" s="87">
        <f>IF(B23&gt;20,20*(Rates!$D$13+Rates!$D$17)+(B23-20)*(Rates!$D$13+Rates!$D$19),B23*(Rates!$D$13+Rates!$D$17))+Rates!$D$26</f>
        <v>64.847539999999995</v>
      </c>
      <c r="E23" s="90">
        <f t="shared" si="0"/>
        <v>9.1365299999999934</v>
      </c>
      <c r="F23" s="94">
        <f t="shared" si="1"/>
        <v>0.16399864227914721</v>
      </c>
    </row>
    <row r="24" spans="1:6" x14ac:dyDescent="0.25">
      <c r="A24" s="92">
        <v>44531</v>
      </c>
      <c r="B24" s="97">
        <v>99</v>
      </c>
      <c r="C24" s="87">
        <f>IF(B24&gt;20,20*(Rates!$C$13+Rates!$C$17)+(B24-20)*(Rates!$C$13+Rates!$C$19),B24*(Rates!$C$13+Rates!$C$17))+Rates!$C$26</f>
        <v>79.488470000000007</v>
      </c>
      <c r="D24" s="87">
        <f>IF(B24&gt;20,20*(Rates!$D$13+Rates!$D$17)+(B24-20)*(Rates!$D$13+Rates!$D$19),B24*(Rates!$D$13+Rates!$D$17))+Rates!$D$26</f>
        <v>95.357179999999985</v>
      </c>
      <c r="E24" s="90">
        <f t="shared" si="0"/>
        <v>15.868709999999979</v>
      </c>
      <c r="F24" s="94">
        <f t="shared" si="1"/>
        <v>0.1996353685006137</v>
      </c>
    </row>
    <row r="25" spans="1:6" x14ac:dyDescent="0.25">
      <c r="A25" s="92">
        <v>44562</v>
      </c>
      <c r="B25" s="97">
        <v>127</v>
      </c>
      <c r="C25" s="87">
        <f>IF(B25&gt;20,20*(Rates!$C$13+Rates!$C$17)+(B25-20)*(Rates!$C$13+Rates!$C$19),B25*(Rates!$C$13+Rates!$C$17))+Rates!$C$26</f>
        <v>95.340109999999996</v>
      </c>
      <c r="D25" s="87">
        <f>IF(B25&gt;20,20*(Rates!$D$13+Rates!$D$17)+(B25-20)*(Rates!$D$13+Rates!$D$19),B25*(Rates!$D$13+Rates!$D$17))+Rates!$D$26</f>
        <v>115.69694</v>
      </c>
      <c r="E25" s="90">
        <f t="shared" si="0"/>
        <v>20.356830000000002</v>
      </c>
      <c r="F25" s="94">
        <f t="shared" si="1"/>
        <v>0.21351800412229441</v>
      </c>
    </row>
    <row r="26" spans="1:6" x14ac:dyDescent="0.25">
      <c r="A26" s="92">
        <v>44593</v>
      </c>
      <c r="B26" s="97">
        <v>131</v>
      </c>
      <c r="C26" s="87">
        <f>IF(B26&gt;20,20*(Rates!$C$13+Rates!$C$17)+(B26-20)*(Rates!$C$13+Rates!$C$19),B26*(Rates!$C$13+Rates!$C$17))+Rates!$C$26</f>
        <v>97.60463</v>
      </c>
      <c r="D26" s="87">
        <f>IF(B26&gt;20,20*(Rates!$D$13+Rates!$D$17)+(B26-20)*(Rates!$D$13+Rates!$D$19),B26*(Rates!$D$13+Rates!$D$17))+Rates!$D$26</f>
        <v>118.60261999999999</v>
      </c>
      <c r="E26" s="90">
        <f t="shared" si="0"/>
        <v>20.997989999999987</v>
      </c>
      <c r="F26" s="99">
        <f t="shared" si="1"/>
        <v>0.21513313456544006</v>
      </c>
    </row>
    <row r="27" spans="1:6" x14ac:dyDescent="0.25">
      <c r="A27" s="92">
        <v>44621</v>
      </c>
      <c r="B27" s="98">
        <v>100</v>
      </c>
      <c r="C27" s="95">
        <f>IF(B27&gt;20,20*(Rates!$C$13+Rates!$C$17)+(B27-20)*(Rates!$C$13+Rates!$C$19),B27*(Rates!$C$13+Rates!$C$17))+Rates!$C$26</f>
        <v>80.054600000000008</v>
      </c>
      <c r="D27" s="95">
        <f>IF(B27&gt;20,20*(Rates!$D$13+Rates!$D$17)+(B27-20)*(Rates!$D$13+Rates!$D$19),B27*(Rates!$D$13+Rates!$D$17))+Rates!$D$26</f>
        <v>96.08359999999999</v>
      </c>
      <c r="E27" s="96">
        <f t="shared" si="0"/>
        <v>16.028999999999982</v>
      </c>
      <c r="F27" s="99">
        <f t="shared" si="1"/>
        <v>0.20022584586020017</v>
      </c>
    </row>
    <row r="28" spans="1:6" x14ac:dyDescent="0.25">
      <c r="B28" s="97">
        <f>SUM(B16:B27)</f>
        <v>690</v>
      </c>
      <c r="C28" s="87">
        <f>SUM(C16:C27)</f>
        <v>663.6815600000001</v>
      </c>
      <c r="D28" s="87">
        <f>SUM(D16:D27)</f>
        <v>774.28165999999987</v>
      </c>
      <c r="E28" s="87">
        <f>SUM(E16:E27)</f>
        <v>110.60009999999993</v>
      </c>
      <c r="F28" s="99">
        <f t="shared" si="1"/>
        <v>0.16664633563120226</v>
      </c>
    </row>
    <row r="29" spans="1:6" x14ac:dyDescent="0.25">
      <c r="E29" s="87"/>
    </row>
    <row r="31" spans="1:6" x14ac:dyDescent="0.25">
      <c r="B31" s="103" t="s">
        <v>69</v>
      </c>
    </row>
    <row r="32" spans="1:6" x14ac:dyDescent="0.25">
      <c r="B32" s="93"/>
      <c r="C32" s="93" t="s">
        <v>63</v>
      </c>
      <c r="D32" s="93" t="s">
        <v>64</v>
      </c>
      <c r="E32" s="93" t="s">
        <v>65</v>
      </c>
      <c r="F32" s="93" t="s">
        <v>65</v>
      </c>
    </row>
    <row r="33" spans="1:6" x14ac:dyDescent="0.25">
      <c r="B33" s="93" t="s">
        <v>62</v>
      </c>
      <c r="C33" s="93" t="s">
        <v>66</v>
      </c>
      <c r="D33" s="93" t="s">
        <v>66</v>
      </c>
      <c r="E33" s="93" t="s">
        <v>66</v>
      </c>
      <c r="F33" s="93" t="s">
        <v>67</v>
      </c>
    </row>
    <row r="34" spans="1:6" x14ac:dyDescent="0.25">
      <c r="A34" s="92">
        <v>44287</v>
      </c>
      <c r="B34" s="97">
        <v>230</v>
      </c>
      <c r="C34" s="87">
        <f>IF(B34&gt;40,40*(Rates!$E$13+Rates!$E$17)+(B34-40)*(Rates!$E$13+Rates!$E$19),B34*(Rates!$E$13+Rates!$E$17))+Rates!$E$26</f>
        <v>174.41309999999999</v>
      </c>
      <c r="D34" s="102">
        <f>IF(B34&gt;40,40*(Rates!$F$13+Rates!$F$17)+(B34-40)*(Rates!$F$13+Rates!$F$19),B34*(Rates!$F$13+Rates!$F$17))+Rates!$F$26</f>
        <v>211.27980000000002</v>
      </c>
      <c r="E34" s="90">
        <f t="shared" ref="E34:E45" si="2">D34-C34</f>
        <v>36.866700000000037</v>
      </c>
      <c r="F34" s="94">
        <f t="shared" ref="F34:F46" si="3">E34/C34</f>
        <v>0.21137575101870237</v>
      </c>
    </row>
    <row r="35" spans="1:6" x14ac:dyDescent="0.25">
      <c r="A35" s="92">
        <v>44317</v>
      </c>
      <c r="B35" s="97">
        <v>109</v>
      </c>
      <c r="C35" s="87">
        <f>IF(B35&gt;40,40*(Rates!$E$13+Rates!$E$17)+(B35-40)*(Rates!$E$13+Rates!$E$19),B35*(Rates!$E$13+Rates!$E$17))+Rates!$E$26</f>
        <v>105.91136999999999</v>
      </c>
      <c r="D35" s="102">
        <f>IF(B35&gt;40,40*(Rates!$F$13+Rates!$F$17)+(B35-40)*(Rates!$F$13+Rates!$F$19),B35*(Rates!$F$13+Rates!$F$17))+Rates!$F$26</f>
        <v>123.38297999999999</v>
      </c>
      <c r="E35" s="90">
        <f t="shared" si="2"/>
        <v>17.471609999999998</v>
      </c>
      <c r="F35" s="94">
        <f t="shared" si="3"/>
        <v>0.16496444149480835</v>
      </c>
    </row>
    <row r="36" spans="1:6" x14ac:dyDescent="0.25">
      <c r="A36" s="92">
        <v>44348</v>
      </c>
      <c r="B36" s="97">
        <v>63</v>
      </c>
      <c r="C36" s="87">
        <f>IF(B36&gt;40,40*(Rates!$E$13+Rates!$E$17)+(B36-40)*(Rates!$E$13+Rates!$E$19),B36*(Rates!$E$13+Rates!$E$17))+Rates!$E$26</f>
        <v>79.869389999999996</v>
      </c>
      <c r="D36" s="102">
        <f>IF(B36&gt;40,40*(Rates!$F$13+Rates!$F$17)+(B36-40)*(Rates!$F$13+Rates!$F$19),B36*(Rates!$F$13+Rates!$F$17))+Rates!$F$26</f>
        <v>89.967659999999995</v>
      </c>
      <c r="E36" s="90">
        <f t="shared" si="2"/>
        <v>10.098269999999999</v>
      </c>
      <c r="F36" s="94">
        <f t="shared" si="3"/>
        <v>0.1264347956081798</v>
      </c>
    </row>
    <row r="37" spans="1:6" x14ac:dyDescent="0.25">
      <c r="A37" s="92">
        <v>44378</v>
      </c>
      <c r="B37" s="97">
        <v>58</v>
      </c>
      <c r="C37" s="87">
        <f>IF(B37&gt;40,40*(Rates!$E$13+Rates!$E$17)+(B37-40)*(Rates!$E$13+Rates!$E$19),B37*(Rates!$E$13+Rates!$E$17))+Rates!$E$26</f>
        <v>77.03873999999999</v>
      </c>
      <c r="D37" s="102">
        <f>IF(B37&gt;40,40*(Rates!$F$13+Rates!$F$17)+(B37-40)*(Rates!$F$13+Rates!$F$19),B37*(Rates!$F$13+Rates!$F$17))+Rates!$F$26</f>
        <v>86.335560000000001</v>
      </c>
      <c r="E37" s="90">
        <f t="shared" si="2"/>
        <v>9.296820000000011</v>
      </c>
      <c r="F37" s="94">
        <f t="shared" si="3"/>
        <v>0.12067720733750334</v>
      </c>
    </row>
    <row r="38" spans="1:6" x14ac:dyDescent="0.25">
      <c r="A38" s="92">
        <v>44409</v>
      </c>
      <c r="B38" s="97">
        <v>62</v>
      </c>
      <c r="C38" s="87">
        <f>IF(B38&gt;40,40*(Rates!$E$13+Rates!$E$17)+(B38-40)*(Rates!$E$13+Rates!$E$19),B38*(Rates!$E$13+Rates!$E$17))+Rates!$E$26</f>
        <v>79.303259999999995</v>
      </c>
      <c r="D38" s="102">
        <f>IF(B38&gt;40,40*(Rates!$F$13+Rates!$F$17)+(B38-40)*(Rates!$F$13+Rates!$F$19),B38*(Rates!$F$13+Rates!$F$17))+Rates!$F$26</f>
        <v>89.241240000000005</v>
      </c>
      <c r="E38" s="90">
        <f t="shared" si="2"/>
        <v>9.9379800000000103</v>
      </c>
      <c r="F38" s="94">
        <f t="shared" si="3"/>
        <v>0.12531615976442848</v>
      </c>
    </row>
    <row r="39" spans="1:6" x14ac:dyDescent="0.25">
      <c r="A39" s="92">
        <v>44440</v>
      </c>
      <c r="B39" s="97">
        <v>44</v>
      </c>
      <c r="C39" s="87">
        <f>IF(B39&gt;40,40*(Rates!$E$13+Rates!$E$17)+(B39-40)*(Rates!$E$13+Rates!$E$19),B39*(Rates!$E$13+Rates!$E$17))+Rates!$E$26</f>
        <v>69.112920000000003</v>
      </c>
      <c r="D39" s="102">
        <f>IF(B39&gt;40,40*(Rates!$F$13+Rates!$F$17)+(B39-40)*(Rates!$F$13+Rates!$F$19),B39*(Rates!$F$13+Rates!$F$17))+Rates!$F$26</f>
        <v>76.165679999999995</v>
      </c>
      <c r="E39" s="90">
        <f t="shared" si="2"/>
        <v>7.0527599999999921</v>
      </c>
      <c r="F39" s="94">
        <f t="shared" si="3"/>
        <v>0.10204691105512533</v>
      </c>
    </row>
    <row r="40" spans="1:6" x14ac:dyDescent="0.25">
      <c r="A40" s="92">
        <v>44470</v>
      </c>
      <c r="B40" s="97">
        <v>94</v>
      </c>
      <c r="C40" s="87">
        <f>IF(B40&gt;40,40*(Rates!$E$13+Rates!$E$17)+(B40-40)*(Rates!$E$13+Rates!$E$19),B40*(Rates!$E$13+Rates!$E$17))+Rates!$E$26</f>
        <v>97.419420000000002</v>
      </c>
      <c r="D40" s="102">
        <f>IF(B40&gt;40,40*(Rates!$F$13+Rates!$F$17)+(B40-40)*(Rates!$F$13+Rates!$F$19),B40*(Rates!$F$13+Rates!$F$17))+Rates!$F$26</f>
        <v>112.48667999999999</v>
      </c>
      <c r="E40" s="90">
        <f t="shared" si="2"/>
        <v>15.06725999999999</v>
      </c>
      <c r="F40" s="94">
        <f t="shared" si="3"/>
        <v>0.15466382370168072</v>
      </c>
    </row>
    <row r="41" spans="1:6" x14ac:dyDescent="0.25">
      <c r="A41" s="92">
        <v>44501</v>
      </c>
      <c r="B41" s="97">
        <v>226</v>
      </c>
      <c r="C41" s="87">
        <f>IF(B41&gt;40,40*(Rates!$E$13+Rates!$E$17)+(B41-40)*(Rates!$E$13+Rates!$E$19),B41*(Rates!$E$13+Rates!$E$17))+Rates!$E$26</f>
        <v>172.14857999999998</v>
      </c>
      <c r="D41" s="102">
        <f>IF(B41&gt;40,40*(Rates!$F$13+Rates!$F$17)+(B41-40)*(Rates!$F$13+Rates!$F$19),B41*(Rates!$F$13+Rates!$F$17))+Rates!$F$26</f>
        <v>208.37412</v>
      </c>
      <c r="E41" s="90">
        <f t="shared" si="2"/>
        <v>36.225540000000024</v>
      </c>
      <c r="F41" s="94">
        <f t="shared" si="3"/>
        <v>0.21043182581000683</v>
      </c>
    </row>
    <row r="42" spans="1:6" x14ac:dyDescent="0.25">
      <c r="A42" s="92">
        <v>44531</v>
      </c>
      <c r="B42" s="97">
        <v>385</v>
      </c>
      <c r="C42" s="87">
        <f>IF(B42&gt;40,40*(Rates!$E$13+Rates!$E$17)+(B42-40)*(Rates!$E$13+Rates!$E$19),B42*(Rates!$E$13+Rates!$E$17))+Rates!$E$26</f>
        <v>262.16325000000001</v>
      </c>
      <c r="D42" s="102">
        <f>IF(B42&gt;40,40*(Rates!$F$13+Rates!$F$17)+(B42-40)*(Rates!$F$13+Rates!$F$19),B42*(Rates!$F$13+Rates!$F$17))+Rates!$F$26</f>
        <v>323.87489999999997</v>
      </c>
      <c r="E42" s="90">
        <f t="shared" si="2"/>
        <v>61.711649999999963</v>
      </c>
      <c r="F42" s="94">
        <f t="shared" si="3"/>
        <v>0.23539397684458047</v>
      </c>
    </row>
    <row r="43" spans="1:6" x14ac:dyDescent="0.25">
      <c r="A43" s="92">
        <v>44562</v>
      </c>
      <c r="B43" s="97">
        <v>497</v>
      </c>
      <c r="C43" s="87">
        <f>IF(B43&gt;40,40*(Rates!$E$13+Rates!$E$17)+(B43-40)*(Rates!$E$13+Rates!$E$19),B43*(Rates!$E$13+Rates!$E$17))+Rates!$E$26</f>
        <v>325.56981000000002</v>
      </c>
      <c r="D43" s="102">
        <f>IF(B43&gt;40,40*(Rates!$F$13+Rates!$F$17)+(B43-40)*(Rates!$F$13+Rates!$F$19),B43*(Rates!$F$13+Rates!$F$17))+Rates!$F$26</f>
        <v>405.23393999999996</v>
      </c>
      <c r="E43" s="90">
        <f t="shared" si="2"/>
        <v>79.664129999999943</v>
      </c>
      <c r="F43" s="94">
        <f t="shared" si="3"/>
        <v>0.24469139199362477</v>
      </c>
    </row>
    <row r="44" spans="1:6" x14ac:dyDescent="0.25">
      <c r="A44" s="92">
        <v>44593</v>
      </c>
      <c r="B44" s="97">
        <v>497</v>
      </c>
      <c r="C44" s="87">
        <f>IF(B44&gt;40,40*(Rates!$E$13+Rates!$E$17)+(B44-40)*(Rates!$E$13+Rates!$E$19),B44*(Rates!$E$13+Rates!$E$17))+Rates!$E$26</f>
        <v>325.56981000000002</v>
      </c>
      <c r="D44" s="102">
        <f>IF(B44&gt;40,40*(Rates!$F$13+Rates!$F$17)+(B44-40)*(Rates!$F$13+Rates!$F$19),B44*(Rates!$F$13+Rates!$F$17))+Rates!$F$26</f>
        <v>405.23393999999996</v>
      </c>
      <c r="E44" s="90">
        <f t="shared" si="2"/>
        <v>79.664129999999943</v>
      </c>
      <c r="F44" s="99">
        <f t="shared" si="3"/>
        <v>0.24469139199362477</v>
      </c>
    </row>
    <row r="45" spans="1:6" x14ac:dyDescent="0.25">
      <c r="A45" s="92">
        <v>44621</v>
      </c>
      <c r="B45" s="98">
        <v>371</v>
      </c>
      <c r="C45" s="95">
        <f>IF(B45&gt;40,40*(Rates!$E$13+Rates!$E$17)+(B45-40)*(Rates!$E$13+Rates!$E$19),B45*(Rates!$E$13+Rates!$E$17))+Rates!$E$26</f>
        <v>254.23743000000002</v>
      </c>
      <c r="D45" s="95">
        <f>IF(B45&gt;40,40*(Rates!$F$13+Rates!$F$17)+(B45-40)*(Rates!$F$13+Rates!$F$19),B45*(Rates!$F$13+Rates!$F$17))+Rates!$F$26</f>
        <v>313.70501999999999</v>
      </c>
      <c r="E45" s="96">
        <f t="shared" si="2"/>
        <v>59.467589999999973</v>
      </c>
      <c r="F45" s="99">
        <f t="shared" si="3"/>
        <v>0.23390572348060618</v>
      </c>
    </row>
    <row r="46" spans="1:6" x14ac:dyDescent="0.25">
      <c r="B46" s="97">
        <f>SUM(B34:B45)</f>
        <v>2636</v>
      </c>
      <c r="C46" s="87">
        <f>SUM(C34:C45)</f>
        <v>2022.7570799999999</v>
      </c>
      <c r="D46" s="87">
        <f>SUM(D34:D45)</f>
        <v>2445.28152</v>
      </c>
      <c r="E46" s="87">
        <f>SUM(E34:E45)</f>
        <v>422.52443999999986</v>
      </c>
      <c r="F46" s="99">
        <f t="shared" si="3"/>
        <v>0.20888540901807146</v>
      </c>
    </row>
    <row r="47" spans="1:6" x14ac:dyDescent="0.25">
      <c r="E47" s="87"/>
    </row>
    <row r="48" spans="1:6" x14ac:dyDescent="0.25">
      <c r="A48" s="121" t="s">
        <v>77</v>
      </c>
    </row>
    <row r="49" spans="1:1" x14ac:dyDescent="0.25">
      <c r="A49" s="121" t="s">
        <v>79</v>
      </c>
    </row>
    <row r="50" spans="1:1" x14ac:dyDescent="0.25">
      <c r="A50" s="122" t="s">
        <v>82</v>
      </c>
    </row>
    <row r="51" spans="1:1" x14ac:dyDescent="0.25">
      <c r="A51" s="122" t="s">
        <v>81</v>
      </c>
    </row>
  </sheetData>
  <mergeCells count="1">
    <mergeCell ref="A3:J3"/>
  </mergeCells>
  <pageMargins left="0.7" right="0.7" top="0.75" bottom="0.75" header="0.3" footer="0.3"/>
  <pageSetup orientation="landscape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BA75-9442-475D-862F-4DB3D87BE20A}">
  <sheetPr>
    <pageSetUpPr fitToPage="1"/>
  </sheetPr>
  <dimension ref="B1:M150"/>
  <sheetViews>
    <sheetView zoomScaleNormal="10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G8" sqref="G8"/>
    </sheetView>
  </sheetViews>
  <sheetFormatPr defaultColWidth="9.140625" defaultRowHeight="12.75" x14ac:dyDescent="0.2"/>
  <cols>
    <col min="1" max="1" width="4" style="38" customWidth="1"/>
    <col min="2" max="9" width="11.42578125" style="56" customWidth="1"/>
    <col min="10" max="16384" width="9.140625" style="38"/>
  </cols>
  <sheetData>
    <row r="1" spans="2:13" x14ac:dyDescent="0.2">
      <c r="B1" s="74" t="s">
        <v>23</v>
      </c>
      <c r="E1" s="70"/>
    </row>
    <row r="2" spans="2:13" x14ac:dyDescent="0.2">
      <c r="B2" s="74" t="s">
        <v>41</v>
      </c>
      <c r="G2" s="43" t="s">
        <v>44</v>
      </c>
      <c r="I2" s="55">
        <f>'NEG Residential'!E3</f>
        <v>110.60039424764585</v>
      </c>
      <c r="J2" s="54"/>
    </row>
    <row r="3" spans="2:13" x14ac:dyDescent="0.2">
      <c r="B3" s="74" t="s">
        <v>24</v>
      </c>
      <c r="G3" s="54"/>
      <c r="H3" s="54"/>
      <c r="I3" s="54"/>
      <c r="J3" s="54"/>
    </row>
    <row r="5" spans="2:13" ht="34.5" customHeight="1" x14ac:dyDescent="0.2"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</row>
    <row r="6" spans="2:13" x14ac:dyDescent="0.2">
      <c r="B6" s="44">
        <f>'NEG Residential'!B5</f>
        <v>0</v>
      </c>
      <c r="C6" s="45">
        <f>IF('NEG Res Win'!B6&gt;20,20*(Rates!$C$13+Rates!$C$17)+('NEG Res Win'!B6-20)*(Rates!$C$13+Rates!$C$19),'NEG Res Win'!B6*(Rates!$C$13+Rates!$C$17))+Rates!$C$26</f>
        <v>16.27</v>
      </c>
      <c r="D6" s="45">
        <f>IF('NEG Res Win'!B6&gt;20,20*(Rates!$D$13+Rates!$D$17)+('NEG Res Win'!B6-20)*(Rates!$D$13+Rates!$D$19),'NEG Res Win'!B6*(Rates!$D$13+Rates!$D$17))+Rates!$D$26</f>
        <v>16.27</v>
      </c>
      <c r="E6" s="46">
        <f>D6-C6</f>
        <v>0</v>
      </c>
      <c r="F6" s="47">
        <f>E6/C6</f>
        <v>0</v>
      </c>
      <c r="G6" s="51">
        <f>'NEG Residential'!D5</f>
        <v>6527</v>
      </c>
      <c r="H6" s="48">
        <f>G6/SUM($G$6:$G$106)</f>
        <v>6.9472310595618363E-3</v>
      </c>
      <c r="I6" s="48">
        <f>H6</f>
        <v>6.9472310595618363E-3</v>
      </c>
    </row>
    <row r="7" spans="2:13" x14ac:dyDescent="0.2">
      <c r="B7" s="44">
        <f>'NEG Residential'!B6</f>
        <v>2</v>
      </c>
      <c r="C7" s="45">
        <f>IF('NEG Res Win'!B7&gt;20,20*(Rates!$C$13+Rates!$C$17)+('NEG Res Win'!B7-20)*(Rates!$C$13+Rates!$C$19),'NEG Res Win'!B7*(Rates!$C$13+Rates!$C$17))+Rates!$C$26</f>
        <v>18.119419999999998</v>
      </c>
      <c r="D7" s="45">
        <f>IF('NEG Res Win'!B7&gt;20,20*(Rates!$D$13+Rates!$D$17)+('NEG Res Win'!B7-20)*(Rates!$D$13+Rates!$D$19),'NEG Res Win'!B7*(Rates!$D$13+Rates!$D$17))+Rates!$D$26</f>
        <v>18.439999999999998</v>
      </c>
      <c r="E7" s="46">
        <f t="shared" ref="E7:E70" si="0">D7-C7</f>
        <v>0.32057999999999964</v>
      </c>
      <c r="F7" s="47">
        <f t="shared" ref="F7:F70" si="1">E7/C7</f>
        <v>1.7692619300176259E-2</v>
      </c>
      <c r="G7" s="51">
        <f>'NEG Residential'!D6</f>
        <v>4005</v>
      </c>
      <c r="H7" s="48">
        <f t="shared" ref="H7:H70" si="2">G7/SUM($G$6:$G$106)</f>
        <v>4.2628558899257167E-3</v>
      </c>
      <c r="I7" s="48">
        <f>H7+I6</f>
        <v>1.1210086949487552E-2</v>
      </c>
      <c r="K7" s="49"/>
      <c r="L7" s="50"/>
      <c r="M7" s="50"/>
    </row>
    <row r="8" spans="2:13" x14ac:dyDescent="0.2">
      <c r="B8" s="44">
        <f>'NEG Residential'!B7</f>
        <v>4</v>
      </c>
      <c r="C8" s="45">
        <f>IF('NEG Res Win'!B8&gt;20,20*(Rates!$C$13+Rates!$C$17)+('NEG Res Win'!B8-20)*(Rates!$C$13+Rates!$C$19),'NEG Res Win'!B8*(Rates!$C$13+Rates!$C$17))+Rates!$C$26</f>
        <v>19.96884</v>
      </c>
      <c r="D8" s="45">
        <f>IF('NEG Res Win'!B8&gt;20,20*(Rates!$D$13+Rates!$D$17)+('NEG Res Win'!B8-20)*(Rates!$D$13+Rates!$D$19),'NEG Res Win'!B8*(Rates!$D$13+Rates!$D$17))+Rates!$D$26</f>
        <v>20.61</v>
      </c>
      <c r="E8" s="46">
        <f t="shared" si="0"/>
        <v>0.64115999999999929</v>
      </c>
      <c r="F8" s="47">
        <f t="shared" si="1"/>
        <v>3.2108024301862263E-2</v>
      </c>
      <c r="G8" s="51">
        <f>'NEG Residential'!D7</f>
        <v>2948</v>
      </c>
      <c r="H8" s="48">
        <f t="shared" si="2"/>
        <v>3.1378025377031241E-3</v>
      </c>
      <c r="I8" s="48">
        <f t="shared" ref="I8:I71" si="3">H8+I7</f>
        <v>1.4347889487190676E-2</v>
      </c>
      <c r="K8" s="49"/>
      <c r="L8" s="50"/>
      <c r="M8" s="50"/>
    </row>
    <row r="9" spans="2:13" x14ac:dyDescent="0.2">
      <c r="B9" s="44">
        <f>'NEG Residential'!B8</f>
        <v>6</v>
      </c>
      <c r="C9" s="45">
        <f>IF('NEG Res Win'!B9&gt;20,20*(Rates!$C$13+Rates!$C$17)+('NEG Res Win'!B9-20)*(Rates!$C$13+Rates!$C$19),'NEG Res Win'!B9*(Rates!$C$13+Rates!$C$17))+Rates!$C$26</f>
        <v>21.818259999999999</v>
      </c>
      <c r="D9" s="45">
        <f>IF('NEG Res Win'!B9&gt;20,20*(Rates!$D$13+Rates!$D$17)+('NEG Res Win'!B9-20)*(Rates!$D$13+Rates!$D$19),'NEG Res Win'!B9*(Rates!$D$13+Rates!$D$17))+Rates!$D$26</f>
        <v>22.78</v>
      </c>
      <c r="E9" s="46">
        <f t="shared" si="0"/>
        <v>0.96174000000000248</v>
      </c>
      <c r="F9" s="47">
        <f t="shared" si="1"/>
        <v>4.4079592048128613E-2</v>
      </c>
      <c r="G9" s="51">
        <f>'NEG Residential'!D8</f>
        <v>3809</v>
      </c>
      <c r="H9" s="48">
        <f t="shared" si="2"/>
        <v>4.0542367252751699E-3</v>
      </c>
      <c r="I9" s="48">
        <f t="shared" si="3"/>
        <v>1.8402126212465845E-2</v>
      </c>
    </row>
    <row r="10" spans="2:13" x14ac:dyDescent="0.2">
      <c r="B10" s="44">
        <f>'NEG Residential'!B9</f>
        <v>8</v>
      </c>
      <c r="C10" s="45">
        <f>IF('NEG Res Win'!B10&gt;20,20*(Rates!$C$13+Rates!$C$17)+('NEG Res Win'!B10-20)*(Rates!$C$13+Rates!$C$19),'NEG Res Win'!B10*(Rates!$C$13+Rates!$C$17))+Rates!$C$26</f>
        <v>23.667680000000001</v>
      </c>
      <c r="D10" s="45">
        <f>IF('NEG Res Win'!B10&gt;20,20*(Rates!$D$13+Rates!$D$17)+('NEG Res Win'!B10-20)*(Rates!$D$13+Rates!$D$19),'NEG Res Win'!B10*(Rates!$D$13+Rates!$D$17))+Rates!$D$26</f>
        <v>24.95</v>
      </c>
      <c r="E10" s="46">
        <f t="shared" si="0"/>
        <v>1.2823199999999986</v>
      </c>
      <c r="F10" s="47">
        <f t="shared" si="1"/>
        <v>5.4180215382327229E-2</v>
      </c>
      <c r="G10" s="51">
        <f>'NEG Residential'!D9</f>
        <v>4377</v>
      </c>
      <c r="H10" s="48">
        <f t="shared" si="2"/>
        <v>4.6588065493645102E-3</v>
      </c>
      <c r="I10" s="48">
        <f t="shared" si="3"/>
        <v>2.3060932761830355E-2</v>
      </c>
    </row>
    <row r="11" spans="2:13" x14ac:dyDescent="0.2">
      <c r="B11" s="44">
        <f>'NEG Residential'!B10</f>
        <v>10</v>
      </c>
      <c r="C11" s="45">
        <f>IF('NEG Res Win'!B11&gt;20,20*(Rates!$C$13+Rates!$C$17)+('NEG Res Win'!B11-20)*(Rates!$C$13+Rates!$C$19),'NEG Res Win'!B11*(Rates!$C$13+Rates!$C$17))+Rates!$C$26</f>
        <v>25.517099999999999</v>
      </c>
      <c r="D11" s="45">
        <f>IF('NEG Res Win'!B11&gt;20,20*(Rates!$D$13+Rates!$D$17)+('NEG Res Win'!B11-20)*(Rates!$D$13+Rates!$D$19),'NEG Res Win'!B11*(Rates!$D$13+Rates!$D$17))+Rates!$D$26</f>
        <v>27.119999999999997</v>
      </c>
      <c r="E11" s="46">
        <f t="shared" si="0"/>
        <v>1.6028999999999982</v>
      </c>
      <c r="F11" s="47">
        <f t="shared" si="1"/>
        <v>6.2816699389820874E-2</v>
      </c>
      <c r="G11" s="51">
        <f>'NEG Residential'!D10</f>
        <v>4926</v>
      </c>
      <c r="H11" s="48">
        <f t="shared" si="2"/>
        <v>5.2431530870846645E-3</v>
      </c>
      <c r="I11" s="48">
        <f t="shared" si="3"/>
        <v>2.8304085848915021E-2</v>
      </c>
    </row>
    <row r="12" spans="2:13" x14ac:dyDescent="0.2">
      <c r="B12" s="44">
        <f>'NEG Residential'!B11</f>
        <v>12</v>
      </c>
      <c r="C12" s="45">
        <f>IF('NEG Res Win'!B12&gt;20,20*(Rates!$C$13+Rates!$C$17)+('NEG Res Win'!B12-20)*(Rates!$C$13+Rates!$C$19),'NEG Res Win'!B12*(Rates!$C$13+Rates!$C$17))+Rates!$C$26</f>
        <v>27.366520000000001</v>
      </c>
      <c r="D12" s="45">
        <f>IF('NEG Res Win'!B12&gt;20,20*(Rates!$D$13+Rates!$D$17)+('NEG Res Win'!B12-20)*(Rates!$D$13+Rates!$D$19),'NEG Res Win'!B12*(Rates!$D$13+Rates!$D$17))+Rates!$D$26</f>
        <v>29.29</v>
      </c>
      <c r="E12" s="46">
        <f t="shared" si="0"/>
        <v>1.9234799999999979</v>
      </c>
      <c r="F12" s="47">
        <f t="shared" si="1"/>
        <v>7.0285882165507255E-2</v>
      </c>
      <c r="G12" s="51">
        <f>'NEG Residential'!D11</f>
        <v>4328</v>
      </c>
      <c r="H12" s="48">
        <f t="shared" si="2"/>
        <v>4.6066517582018735E-3</v>
      </c>
      <c r="I12" s="48">
        <f t="shared" si="3"/>
        <v>3.2910737607116894E-2</v>
      </c>
    </row>
    <row r="13" spans="2:13" x14ac:dyDescent="0.2">
      <c r="B13" s="44">
        <f>'NEG Residential'!B12</f>
        <v>14</v>
      </c>
      <c r="C13" s="45">
        <f>IF('NEG Res Win'!B13&gt;20,20*(Rates!$C$13+Rates!$C$17)+('NEG Res Win'!B13-20)*(Rates!$C$13+Rates!$C$19),'NEG Res Win'!B13*(Rates!$C$13+Rates!$C$17))+Rates!$C$26</f>
        <v>29.21594</v>
      </c>
      <c r="D13" s="45">
        <f>IF('NEG Res Win'!B13&gt;20,20*(Rates!$D$13+Rates!$D$17)+('NEG Res Win'!B13-20)*(Rates!$D$13+Rates!$D$19),'NEG Res Win'!B13*(Rates!$D$13+Rates!$D$17))+Rates!$D$26</f>
        <v>31.46</v>
      </c>
      <c r="E13" s="46">
        <f t="shared" si="0"/>
        <v>2.2440600000000011</v>
      </c>
      <c r="F13" s="47">
        <f t="shared" si="1"/>
        <v>7.6809440326068609E-2</v>
      </c>
      <c r="G13" s="51">
        <f>'NEG Residential'!D12</f>
        <v>5369</v>
      </c>
      <c r="H13" s="48">
        <f t="shared" si="2"/>
        <v>5.7146749745346252E-3</v>
      </c>
      <c r="I13" s="48">
        <f t="shared" si="3"/>
        <v>3.8625412581651516E-2</v>
      </c>
    </row>
    <row r="14" spans="2:13" x14ac:dyDescent="0.2">
      <c r="B14" s="44">
        <f>'NEG Residential'!B13</f>
        <v>16</v>
      </c>
      <c r="C14" s="45">
        <f>IF('NEG Res Win'!B14&gt;20,20*(Rates!$C$13+Rates!$C$17)+('NEG Res Win'!B14-20)*(Rates!$C$13+Rates!$C$19),'NEG Res Win'!B14*(Rates!$C$13+Rates!$C$17))+Rates!$C$26</f>
        <v>31.065359999999998</v>
      </c>
      <c r="D14" s="45">
        <f>IF('NEG Res Win'!B14&gt;20,20*(Rates!$D$13+Rates!$D$17)+('NEG Res Win'!B14-20)*(Rates!$D$13+Rates!$D$19),'NEG Res Win'!B14*(Rates!$D$13+Rates!$D$17))+Rates!$D$26</f>
        <v>33.629999999999995</v>
      </c>
      <c r="E14" s="46">
        <f t="shared" si="0"/>
        <v>2.5646399999999971</v>
      </c>
      <c r="F14" s="47">
        <f t="shared" si="1"/>
        <v>8.2556262023037785E-2</v>
      </c>
      <c r="G14" s="51">
        <f>'NEG Residential'!D13</f>
        <v>5429</v>
      </c>
      <c r="H14" s="48">
        <f t="shared" si="2"/>
        <v>5.7785379841215267E-3</v>
      </c>
      <c r="I14" s="48">
        <f t="shared" si="3"/>
        <v>4.4403950565773044E-2</v>
      </c>
    </row>
    <row r="15" spans="2:13" x14ac:dyDescent="0.2">
      <c r="B15" s="44">
        <f>'NEG Residential'!B14</f>
        <v>18</v>
      </c>
      <c r="C15" s="45">
        <f>IF('NEG Res Win'!B15&gt;20,20*(Rates!$C$13+Rates!$C$17)+('NEG Res Win'!B15-20)*(Rates!$C$13+Rates!$C$19),'NEG Res Win'!B15*(Rates!$C$13+Rates!$C$17))+Rates!$C$26</f>
        <v>32.91478</v>
      </c>
      <c r="D15" s="45">
        <f>IF('NEG Res Win'!B15&gt;20,20*(Rates!$D$13+Rates!$D$17)+('NEG Res Win'!B15-20)*(Rates!$D$13+Rates!$D$19),'NEG Res Win'!B15*(Rates!$D$13+Rates!$D$17))+Rates!$D$26</f>
        <v>35.799999999999997</v>
      </c>
      <c r="E15" s="46">
        <f t="shared" si="0"/>
        <v>2.8852199999999968</v>
      </c>
      <c r="F15" s="47">
        <f t="shared" si="1"/>
        <v>8.7657277369011632E-2</v>
      </c>
      <c r="G15" s="51">
        <f>'NEG Residential'!D14</f>
        <v>5362</v>
      </c>
      <c r="H15" s="48">
        <f t="shared" si="2"/>
        <v>5.7072242900828201E-3</v>
      </c>
      <c r="I15" s="48">
        <f t="shared" si="3"/>
        <v>5.0111174855855867E-2</v>
      </c>
    </row>
    <row r="16" spans="2:13" x14ac:dyDescent="0.2">
      <c r="B16" s="44">
        <f>'NEG Residential'!B15</f>
        <v>20</v>
      </c>
      <c r="C16" s="45">
        <f>IF('NEG Res Win'!B16&gt;20,20*(Rates!$C$13+Rates!$C$17)+('NEG Res Win'!B16-20)*(Rates!$C$13+Rates!$C$19),'NEG Res Win'!B16*(Rates!$C$13+Rates!$C$17))+Rates!$C$26</f>
        <v>34.764200000000002</v>
      </c>
      <c r="D16" s="45">
        <f>IF('NEG Res Win'!B16&gt;20,20*(Rates!$D$13+Rates!$D$17)+('NEG Res Win'!B16-20)*(Rates!$D$13+Rates!$D$19),'NEG Res Win'!B16*(Rates!$D$13+Rates!$D$17))+Rates!$D$26</f>
        <v>37.97</v>
      </c>
      <c r="E16" s="46">
        <f t="shared" si="0"/>
        <v>3.2057999999999964</v>
      </c>
      <c r="F16" s="47">
        <f t="shared" si="1"/>
        <v>9.2215555082527323E-2</v>
      </c>
      <c r="G16" s="51">
        <f>'NEG Residential'!D15</f>
        <v>5069</v>
      </c>
      <c r="H16" s="48">
        <f t="shared" si="2"/>
        <v>5.3953599266001141E-3</v>
      </c>
      <c r="I16" s="48">
        <f t="shared" si="3"/>
        <v>5.5506534782455978E-2</v>
      </c>
    </row>
    <row r="17" spans="2:13" x14ac:dyDescent="0.2">
      <c r="B17" s="79">
        <f>'NEG Residential'!B16</f>
        <v>40</v>
      </c>
      <c r="C17" s="80">
        <f>IF('NEG Res Win'!B17&gt;20,20*(Rates!$C$13+Rates!$C$17)+('NEG Res Win'!B17-20)*(Rates!$C$13+Rates!$C$19),'NEG Res Win'!B17*(Rates!$C$13+Rates!$C$17))+Rates!$C$26</f>
        <v>46.086799999999997</v>
      </c>
      <c r="D17" s="80">
        <f>IF('NEG Res Win'!B17&gt;20,20*(Rates!$D$13+Rates!$D$17)+('NEG Res Win'!B17-20)*(Rates!$D$13+Rates!$D$19),'NEG Res Win'!B17*(Rates!$D$13+Rates!$D$17))+Rates!$D$26</f>
        <v>52.498400000000004</v>
      </c>
      <c r="E17" s="81">
        <f t="shared" si="0"/>
        <v>6.4116000000000071</v>
      </c>
      <c r="F17" s="82">
        <f t="shared" si="1"/>
        <v>0.13912009512485152</v>
      </c>
      <c r="G17" s="83">
        <f>'NEG Residential'!D16</f>
        <v>68146</v>
      </c>
      <c r="H17" s="84">
        <f t="shared" si="2"/>
        <v>7.25334775218172E-2</v>
      </c>
      <c r="I17" s="84">
        <f t="shared" si="3"/>
        <v>0.12804001230427317</v>
      </c>
      <c r="K17" s="73"/>
    </row>
    <row r="18" spans="2:13" x14ac:dyDescent="0.2">
      <c r="B18" s="79">
        <f>'NEG Residential'!B17</f>
        <v>60</v>
      </c>
      <c r="C18" s="80">
        <f>IF('NEG Res Win'!B18&gt;20,20*(Rates!$C$13+Rates!$C$17)+('NEG Res Win'!B18-20)*(Rates!$C$13+Rates!$C$19),'NEG Res Win'!B18*(Rates!$C$13+Rates!$C$17))+Rates!$C$26</f>
        <v>57.409400000000005</v>
      </c>
      <c r="D18" s="80">
        <f>IF('NEG Res Win'!B18&gt;20,20*(Rates!$D$13+Rates!$D$17)+('NEG Res Win'!B18-20)*(Rates!$D$13+Rates!$D$19),'NEG Res Win'!B18*(Rates!$D$13+Rates!$D$17))+Rates!$D$26</f>
        <v>67.026799999999994</v>
      </c>
      <c r="E18" s="81">
        <f t="shared" si="0"/>
        <v>9.6173999999999893</v>
      </c>
      <c r="F18" s="82">
        <f t="shared" si="1"/>
        <v>0.16752308855344228</v>
      </c>
      <c r="G18" s="83">
        <f>'NEG Residential'!D17</f>
        <v>92619</v>
      </c>
      <c r="H18" s="84">
        <f t="shared" si="2"/>
        <v>9.8582134748821465E-2</v>
      </c>
      <c r="I18" s="84">
        <f t="shared" si="3"/>
        <v>0.22662214705309464</v>
      </c>
      <c r="K18" s="73"/>
    </row>
    <row r="19" spans="2:13" x14ac:dyDescent="0.2">
      <c r="B19" s="79">
        <f>'NEG Residential'!B18</f>
        <v>80</v>
      </c>
      <c r="C19" s="80">
        <f>IF('NEG Res Win'!B19&gt;20,20*(Rates!$C$13+Rates!$C$17)+('NEG Res Win'!B19-20)*(Rates!$C$13+Rates!$C$19),'NEG Res Win'!B19*(Rates!$C$13+Rates!$C$17))+Rates!$C$26</f>
        <v>68.731999999999999</v>
      </c>
      <c r="D19" s="80">
        <f>IF('NEG Res Win'!B19&gt;20,20*(Rates!$D$13+Rates!$D$17)+('NEG Res Win'!B19-20)*(Rates!$D$13+Rates!$D$19),'NEG Res Win'!B19*(Rates!$D$13+Rates!$D$17))+Rates!$D$26</f>
        <v>81.555199999999999</v>
      </c>
      <c r="E19" s="81">
        <f t="shared" si="0"/>
        <v>12.8232</v>
      </c>
      <c r="F19" s="82">
        <f t="shared" si="1"/>
        <v>0.18656811965314554</v>
      </c>
      <c r="G19" s="83">
        <f>'NEG Residential'!D18</f>
        <v>112989</v>
      </c>
      <c r="H19" s="84">
        <f t="shared" si="2"/>
        <v>0.12026362650357474</v>
      </c>
      <c r="I19" s="84">
        <f t="shared" si="3"/>
        <v>0.34688577355666939</v>
      </c>
      <c r="K19" s="73"/>
    </row>
    <row r="20" spans="2:13" x14ac:dyDescent="0.2">
      <c r="B20" s="57">
        <f>'NEG Residential'!B19</f>
        <v>100</v>
      </c>
      <c r="C20" s="58">
        <f>IF('NEG Res Win'!B20&gt;20,20*(Rates!$C$13+Rates!$C$17)+('NEG Res Win'!B20-20)*(Rates!$C$13+Rates!$C$19),'NEG Res Win'!B20*(Rates!$C$13+Rates!$C$17))+Rates!$C$26</f>
        <v>80.054600000000008</v>
      </c>
      <c r="D20" s="58">
        <f>IF('NEG Res Win'!B20&gt;20,20*(Rates!$D$13+Rates!$D$17)+('NEG Res Win'!B20-20)*(Rates!$D$13+Rates!$D$19),'NEG Res Win'!B20*(Rates!$D$13+Rates!$D$17))+Rates!$D$26</f>
        <v>96.08359999999999</v>
      </c>
      <c r="E20" s="59">
        <f t="shared" si="0"/>
        <v>16.028999999999982</v>
      </c>
      <c r="F20" s="60">
        <f t="shared" si="1"/>
        <v>0.20022584586020017</v>
      </c>
      <c r="G20" s="61">
        <f>'NEG Residential'!D19</f>
        <v>128297</v>
      </c>
      <c r="H20" s="62">
        <f t="shared" si="2"/>
        <v>0.13655720901617968</v>
      </c>
      <c r="I20" s="62">
        <f t="shared" si="3"/>
        <v>0.48344298257284907</v>
      </c>
      <c r="K20" s="73"/>
    </row>
    <row r="21" spans="2:13" x14ac:dyDescent="0.2">
      <c r="B21" s="79">
        <f>'NEG Residential'!B20</f>
        <v>120</v>
      </c>
      <c r="C21" s="80">
        <f>IF('NEG Res Win'!B21&gt;20,20*(Rates!$C$13+Rates!$C$17)+('NEG Res Win'!B21-20)*(Rates!$C$13+Rates!$C$19),'NEG Res Win'!B21*(Rates!$C$13+Rates!$C$17))+Rates!$C$26</f>
        <v>91.377200000000002</v>
      </c>
      <c r="D21" s="80">
        <f>IF('NEG Res Win'!B21&gt;20,20*(Rates!$D$13+Rates!$D$17)+('NEG Res Win'!B21-20)*(Rates!$D$13+Rates!$D$19),'NEG Res Win'!B21*(Rates!$D$13+Rates!$D$17))+Rates!$D$26</f>
        <v>110.61199999999999</v>
      </c>
      <c r="E21" s="81">
        <f t="shared" si="0"/>
        <v>19.234799999999993</v>
      </c>
      <c r="F21" s="82">
        <f t="shared" si="1"/>
        <v>0.21049889906891425</v>
      </c>
      <c r="G21" s="83">
        <f>'NEG Residential'!D20</f>
        <v>124152</v>
      </c>
      <c r="H21" s="84">
        <f t="shared" si="2"/>
        <v>0.13214533943721787</v>
      </c>
      <c r="I21" s="84">
        <f t="shared" si="3"/>
        <v>0.61558832201006697</v>
      </c>
      <c r="K21" s="73"/>
    </row>
    <row r="22" spans="2:13" x14ac:dyDescent="0.2">
      <c r="B22" s="79">
        <f>'NEG Residential'!B21</f>
        <v>140</v>
      </c>
      <c r="C22" s="80">
        <f>IF('NEG Res Win'!B22&gt;20,20*(Rates!$C$13+Rates!$C$17)+('NEG Res Win'!B22-20)*(Rates!$C$13+Rates!$C$19),'NEG Res Win'!B22*(Rates!$C$13+Rates!$C$17))+Rates!$C$26</f>
        <v>102.6998</v>
      </c>
      <c r="D22" s="80">
        <f>IF('NEG Res Win'!B22&gt;20,20*(Rates!$D$13+Rates!$D$17)+('NEG Res Win'!B22-20)*(Rates!$D$13+Rates!$D$19),'NEG Res Win'!B22*(Rates!$D$13+Rates!$D$17))+Rates!$D$26</f>
        <v>125.1404</v>
      </c>
      <c r="E22" s="81">
        <f t="shared" si="0"/>
        <v>22.440600000000003</v>
      </c>
      <c r="F22" s="82">
        <f t="shared" si="1"/>
        <v>0.21850675463827587</v>
      </c>
      <c r="G22" s="83">
        <f>'NEG Residential'!D21</f>
        <v>107082</v>
      </c>
      <c r="H22" s="84">
        <f t="shared" si="2"/>
        <v>0.11397631320974422</v>
      </c>
      <c r="I22" s="84">
        <f t="shared" si="3"/>
        <v>0.72956463521981119</v>
      </c>
      <c r="K22" s="73"/>
    </row>
    <row r="23" spans="2:13" x14ac:dyDescent="0.2">
      <c r="B23" s="79">
        <f>'NEG Residential'!B22</f>
        <v>160</v>
      </c>
      <c r="C23" s="80">
        <f>IF('NEG Res Win'!B23&gt;20,20*(Rates!$C$13+Rates!$C$17)+('NEG Res Win'!B23-20)*(Rates!$C$13+Rates!$C$19),'NEG Res Win'!B23*(Rates!$C$13+Rates!$C$17))+Rates!$C$26</f>
        <v>114.02239999999999</v>
      </c>
      <c r="D23" s="80">
        <f>IF('NEG Res Win'!B23&gt;20,20*(Rates!$D$13+Rates!$D$17)+('NEG Res Win'!B23-20)*(Rates!$D$13+Rates!$D$19),'NEG Res Win'!B23*(Rates!$D$13+Rates!$D$17))+Rates!$D$26</f>
        <v>139.6688</v>
      </c>
      <c r="E23" s="81">
        <f t="shared" si="0"/>
        <v>25.646400000000014</v>
      </c>
      <c r="F23" s="82">
        <f t="shared" si="1"/>
        <v>0.22492422541535712</v>
      </c>
      <c r="G23" s="83">
        <f>'NEG Residential'!D22</f>
        <v>81693</v>
      </c>
      <c r="H23" s="84">
        <f t="shared" si="2"/>
        <v>8.6952680703046584E-2</v>
      </c>
      <c r="I23" s="84">
        <f t="shared" si="3"/>
        <v>0.81651731592285781</v>
      </c>
      <c r="K23" s="73"/>
    </row>
    <row r="24" spans="2:13" x14ac:dyDescent="0.2">
      <c r="B24" s="79">
        <f>'NEG Residential'!B23</f>
        <v>180</v>
      </c>
      <c r="C24" s="80">
        <f>IF('NEG Res Win'!B24&gt;20,20*(Rates!$C$13+Rates!$C$17)+('NEG Res Win'!B24-20)*(Rates!$C$13+Rates!$C$19),'NEG Res Win'!B24*(Rates!$C$13+Rates!$C$17))+Rates!$C$26</f>
        <v>125.34500000000001</v>
      </c>
      <c r="D24" s="80">
        <f>IF('NEG Res Win'!B24&gt;20,20*(Rates!$D$13+Rates!$D$17)+('NEG Res Win'!B24-20)*(Rates!$D$13+Rates!$D$19),'NEG Res Win'!B24*(Rates!$D$13+Rates!$D$17))+Rates!$D$26</f>
        <v>154.19720000000001</v>
      </c>
      <c r="E24" s="81">
        <f t="shared" si="0"/>
        <v>28.852199999999996</v>
      </c>
      <c r="F24" s="82">
        <f t="shared" si="1"/>
        <v>0.23018229686066452</v>
      </c>
      <c r="G24" s="83">
        <f>'NEG Residential'!D23</f>
        <v>57077</v>
      </c>
      <c r="H24" s="84">
        <f t="shared" si="2"/>
        <v>6.0751816636526873E-2</v>
      </c>
      <c r="I24" s="84">
        <f t="shared" si="3"/>
        <v>0.87726913255938466</v>
      </c>
      <c r="K24" s="73"/>
      <c r="L24" s="86"/>
      <c r="M24" s="73"/>
    </row>
    <row r="25" spans="2:13" x14ac:dyDescent="0.2">
      <c r="B25" s="44">
        <f>'NEG Residential'!B24</f>
        <v>200</v>
      </c>
      <c r="C25" s="45">
        <f>IF('NEG Res Win'!B25&gt;20,20*(Rates!$C$13+Rates!$C$17)+('NEG Res Win'!B25-20)*(Rates!$C$13+Rates!$C$19),'NEG Res Win'!B25*(Rates!$C$13+Rates!$C$17))+Rates!$C$26</f>
        <v>136.66760000000002</v>
      </c>
      <c r="D25" s="45">
        <f>IF('NEG Res Win'!B25&gt;20,20*(Rates!$D$13+Rates!$D$17)+('NEG Res Win'!B25-20)*(Rates!$D$13+Rates!$D$19),'NEG Res Win'!B25*(Rates!$D$13+Rates!$D$17))+Rates!$D$26</f>
        <v>168.72559999999999</v>
      </c>
      <c r="E25" s="46">
        <f t="shared" si="0"/>
        <v>32.057999999999964</v>
      </c>
      <c r="F25" s="47">
        <f t="shared" si="1"/>
        <v>0.23456912977179639</v>
      </c>
      <c r="G25" s="51">
        <f>'NEG Residential'!D24</f>
        <v>37357</v>
      </c>
      <c r="H25" s="48">
        <f t="shared" si="2"/>
        <v>3.976217415229838E-2</v>
      </c>
      <c r="I25" s="48">
        <f t="shared" si="3"/>
        <v>0.91703130671168309</v>
      </c>
    </row>
    <row r="26" spans="2:13" x14ac:dyDescent="0.2">
      <c r="B26" s="44">
        <f>'NEG Residential'!B25</f>
        <v>220</v>
      </c>
      <c r="C26" s="45">
        <f>IF('NEG Res Win'!B26&gt;20,20*(Rates!$C$13+Rates!$C$17)+('NEG Res Win'!B26-20)*(Rates!$C$13+Rates!$C$19),'NEG Res Win'!B26*(Rates!$C$13+Rates!$C$17))+Rates!$C$26</f>
        <v>147.99020000000002</v>
      </c>
      <c r="D26" s="45">
        <f>IF('NEG Res Win'!B26&gt;20,20*(Rates!$D$13+Rates!$D$17)+('NEG Res Win'!B26-20)*(Rates!$D$13+Rates!$D$19),'NEG Res Win'!B26*(Rates!$D$13+Rates!$D$17))+Rates!$D$26</f>
        <v>183.25399999999999</v>
      </c>
      <c r="E26" s="46">
        <f t="shared" si="0"/>
        <v>35.263799999999975</v>
      </c>
      <c r="F26" s="47">
        <f t="shared" si="1"/>
        <v>0.23828469722995152</v>
      </c>
      <c r="G26" s="51">
        <f>'NEG Residential'!D25</f>
        <v>24774</v>
      </c>
      <c r="H26" s="48">
        <f t="shared" si="2"/>
        <v>2.6369036658431887E-2</v>
      </c>
      <c r="I26" s="48">
        <f t="shared" si="3"/>
        <v>0.94340034337011502</v>
      </c>
    </row>
    <row r="27" spans="2:13" x14ac:dyDescent="0.2">
      <c r="B27" s="44">
        <f>'NEG Residential'!B26</f>
        <v>240</v>
      </c>
      <c r="C27" s="45">
        <f>IF('NEG Res Win'!B27&gt;20,20*(Rates!$C$13+Rates!$C$17)+('NEG Res Win'!B27-20)*(Rates!$C$13+Rates!$C$19),'NEG Res Win'!B27*(Rates!$C$13+Rates!$C$17))+Rates!$C$26</f>
        <v>159.31280000000001</v>
      </c>
      <c r="D27" s="45">
        <f>IF('NEG Res Win'!B27&gt;20,20*(Rates!$D$13+Rates!$D$17)+('NEG Res Win'!B27-20)*(Rates!$D$13+Rates!$D$19),'NEG Res Win'!B27*(Rates!$D$13+Rates!$D$17))+Rates!$D$26</f>
        <v>197.7824</v>
      </c>
      <c r="E27" s="46">
        <f t="shared" si="0"/>
        <v>38.469599999999986</v>
      </c>
      <c r="F27" s="47">
        <f t="shared" si="1"/>
        <v>0.24147212276728539</v>
      </c>
      <c r="G27" s="51">
        <f>'NEG Residential'!D26</f>
        <v>16746</v>
      </c>
      <c r="H27" s="48">
        <f t="shared" si="2"/>
        <v>1.7824165975704381E-2</v>
      </c>
      <c r="I27" s="48">
        <f t="shared" si="3"/>
        <v>0.96122450934581938</v>
      </c>
    </row>
    <row r="28" spans="2:13" x14ac:dyDescent="0.2">
      <c r="B28" s="44">
        <f>'NEG Residential'!B27</f>
        <v>260</v>
      </c>
      <c r="C28" s="45">
        <f>IF('NEG Res Win'!B28&gt;20,20*(Rates!$C$13+Rates!$C$17)+('NEG Res Win'!B28-20)*(Rates!$C$13+Rates!$C$19),'NEG Res Win'!B28*(Rates!$C$13+Rates!$C$17))+Rates!$C$26</f>
        <v>170.63540000000003</v>
      </c>
      <c r="D28" s="45">
        <f>IF('NEG Res Win'!B28&gt;20,20*(Rates!$D$13+Rates!$D$17)+('NEG Res Win'!B28-20)*(Rates!$D$13+Rates!$D$19),'NEG Res Win'!B28*(Rates!$D$13+Rates!$D$17))+Rates!$D$26</f>
        <v>212.3108</v>
      </c>
      <c r="E28" s="46">
        <f t="shared" si="0"/>
        <v>41.675399999999968</v>
      </c>
      <c r="F28" s="47">
        <f t="shared" si="1"/>
        <v>0.24423654177269172</v>
      </c>
      <c r="G28" s="51">
        <f>'NEG Residential'!D27</f>
        <v>11191</v>
      </c>
      <c r="H28" s="48">
        <f t="shared" si="2"/>
        <v>1.1911515671450362E-2</v>
      </c>
      <c r="I28" s="48">
        <f t="shared" si="3"/>
        <v>0.9731360250172697</v>
      </c>
    </row>
    <row r="29" spans="2:13" x14ac:dyDescent="0.2">
      <c r="B29" s="44">
        <f>'NEG Residential'!B28</f>
        <v>280</v>
      </c>
      <c r="C29" s="45">
        <f>IF('NEG Res Win'!B29&gt;20,20*(Rates!$C$13+Rates!$C$17)+('NEG Res Win'!B29-20)*(Rates!$C$13+Rates!$C$19),'NEG Res Win'!B29*(Rates!$C$13+Rates!$C$17))+Rates!$C$26</f>
        <v>181.95800000000003</v>
      </c>
      <c r="D29" s="45">
        <f>IF('NEG Res Win'!B29&gt;20,20*(Rates!$D$13+Rates!$D$17)+('NEG Res Win'!B29-20)*(Rates!$D$13+Rates!$D$19),'NEG Res Win'!B29*(Rates!$D$13+Rates!$D$17))+Rates!$D$26</f>
        <v>226.83919999999998</v>
      </c>
      <c r="E29" s="46">
        <f t="shared" si="0"/>
        <v>44.88119999999995</v>
      </c>
      <c r="F29" s="47">
        <f t="shared" si="1"/>
        <v>0.24665692082788304</v>
      </c>
      <c r="G29" s="51">
        <f>'NEG Residential'!D28</f>
        <v>7352</v>
      </c>
      <c r="H29" s="48">
        <f t="shared" si="2"/>
        <v>7.82534744138174E-3</v>
      </c>
      <c r="I29" s="48">
        <f t="shared" si="3"/>
        <v>0.98096137245865145</v>
      </c>
    </row>
    <row r="30" spans="2:13" x14ac:dyDescent="0.2">
      <c r="B30" s="44">
        <f>'NEG Residential'!B29</f>
        <v>300</v>
      </c>
      <c r="C30" s="45">
        <f>IF('NEG Res Win'!B30&gt;20,20*(Rates!$C$13+Rates!$C$17)+('NEG Res Win'!B30-20)*(Rates!$C$13+Rates!$C$19),'NEG Res Win'!B30*(Rates!$C$13+Rates!$C$17))+Rates!$C$26</f>
        <v>193.28060000000002</v>
      </c>
      <c r="D30" s="45">
        <f>IF('NEG Res Win'!B30&gt;20,20*(Rates!$D$13+Rates!$D$17)+('NEG Res Win'!B30-20)*(Rates!$D$13+Rates!$D$19),'NEG Res Win'!B30*(Rates!$D$13+Rates!$D$17))+Rates!$D$26</f>
        <v>241.36759999999998</v>
      </c>
      <c r="E30" s="46">
        <f t="shared" si="0"/>
        <v>48.086999999999961</v>
      </c>
      <c r="F30" s="47">
        <f t="shared" si="1"/>
        <v>0.24879372270160563</v>
      </c>
      <c r="G30" s="51">
        <f>'NEG Residential'!D29</f>
        <v>5201</v>
      </c>
      <c r="H30" s="48">
        <f t="shared" si="2"/>
        <v>5.5358585476912988E-3</v>
      </c>
      <c r="I30" s="48">
        <f t="shared" si="3"/>
        <v>0.98649723100634279</v>
      </c>
    </row>
    <row r="31" spans="2:13" x14ac:dyDescent="0.2">
      <c r="B31" s="44">
        <f>'NEG Residential'!B30</f>
        <v>320</v>
      </c>
      <c r="C31" s="45">
        <f>IF('NEG Res Win'!B31&gt;20,20*(Rates!$C$13+Rates!$C$17)+('NEG Res Win'!B31-20)*(Rates!$C$13+Rates!$C$19),'NEG Res Win'!B31*(Rates!$C$13+Rates!$C$17))+Rates!$C$26</f>
        <v>204.60320000000002</v>
      </c>
      <c r="D31" s="45">
        <f>IF('NEG Res Win'!B31&gt;20,20*(Rates!$D$13+Rates!$D$17)+('NEG Res Win'!B31-20)*(Rates!$D$13+Rates!$D$19),'NEG Res Win'!B31*(Rates!$D$13+Rates!$D$17))+Rates!$D$26</f>
        <v>255.89599999999999</v>
      </c>
      <c r="E31" s="46">
        <f t="shared" si="0"/>
        <v>51.292799999999971</v>
      </c>
      <c r="F31" s="47">
        <f t="shared" si="1"/>
        <v>0.25069402629088872</v>
      </c>
      <c r="G31" s="51">
        <f>'NEG Residential'!D30</f>
        <v>3455</v>
      </c>
      <c r="H31" s="48">
        <f t="shared" si="2"/>
        <v>3.6774449687124473E-3</v>
      </c>
      <c r="I31" s="48">
        <f t="shared" si="3"/>
        <v>0.99017467597505526</v>
      </c>
    </row>
    <row r="32" spans="2:13" x14ac:dyDescent="0.2">
      <c r="B32" s="44">
        <f>'NEG Residential'!B31</f>
        <v>340</v>
      </c>
      <c r="C32" s="45">
        <f>IF('NEG Res Win'!B32&gt;20,20*(Rates!$C$13+Rates!$C$17)+('NEG Res Win'!B32-20)*(Rates!$C$13+Rates!$C$19),'NEG Res Win'!B32*(Rates!$C$13+Rates!$C$17))+Rates!$C$26</f>
        <v>215.92580000000004</v>
      </c>
      <c r="D32" s="45">
        <f>IF('NEG Res Win'!B32&gt;20,20*(Rates!$D$13+Rates!$D$17)+('NEG Res Win'!B32-20)*(Rates!$D$13+Rates!$D$19),'NEG Res Win'!B32*(Rates!$D$13+Rates!$D$17))+Rates!$D$26</f>
        <v>270.42439999999999</v>
      </c>
      <c r="E32" s="46">
        <f t="shared" si="0"/>
        <v>54.498599999999954</v>
      </c>
      <c r="F32" s="47">
        <f t="shared" si="1"/>
        <v>0.25239503570207888</v>
      </c>
      <c r="G32" s="51">
        <f>'NEG Residential'!D31</f>
        <v>2343</v>
      </c>
      <c r="H32" s="48">
        <f t="shared" si="2"/>
        <v>2.4938505243685279E-3</v>
      </c>
      <c r="I32" s="48">
        <f t="shared" si="3"/>
        <v>0.99266852649942383</v>
      </c>
    </row>
    <row r="33" spans="2:9" x14ac:dyDescent="0.2">
      <c r="B33" s="44">
        <f>'NEG Residential'!B32</f>
        <v>360</v>
      </c>
      <c r="C33" s="45">
        <f>IF('NEG Res Win'!B33&gt;20,20*(Rates!$C$13+Rates!$C$17)+('NEG Res Win'!B33-20)*(Rates!$C$13+Rates!$C$19),'NEG Res Win'!B33*(Rates!$C$13+Rates!$C$17))+Rates!$C$26</f>
        <v>227.24840000000003</v>
      </c>
      <c r="D33" s="45">
        <f>IF('NEG Res Win'!B33&gt;20,20*(Rates!$D$13+Rates!$D$17)+('NEG Res Win'!B33-20)*(Rates!$D$13+Rates!$D$19),'NEG Res Win'!B33*(Rates!$D$13+Rates!$D$17))+Rates!$D$26</f>
        <v>284.95279999999997</v>
      </c>
      <c r="E33" s="46">
        <f t="shared" si="0"/>
        <v>57.704399999999936</v>
      </c>
      <c r="F33" s="47">
        <f t="shared" si="1"/>
        <v>0.25392654029687306</v>
      </c>
      <c r="G33" s="51">
        <f>'NEG Residential'!D32</f>
        <v>1611</v>
      </c>
      <c r="H33" s="48">
        <f t="shared" si="2"/>
        <v>1.7147218074083221E-3</v>
      </c>
      <c r="I33" s="48">
        <f t="shared" si="3"/>
        <v>0.99438324830683211</v>
      </c>
    </row>
    <row r="34" spans="2:9" x14ac:dyDescent="0.2">
      <c r="B34" s="44">
        <f>'NEG Residential'!B33</f>
        <v>380</v>
      </c>
      <c r="C34" s="45">
        <f>IF('NEG Res Win'!B34&gt;20,20*(Rates!$C$13+Rates!$C$17)+('NEG Res Win'!B34-20)*(Rates!$C$13+Rates!$C$19),'NEG Res Win'!B34*(Rates!$C$13+Rates!$C$17))+Rates!$C$26</f>
        <v>238.57100000000003</v>
      </c>
      <c r="D34" s="45">
        <f>IF('NEG Res Win'!B34&gt;20,20*(Rates!$D$13+Rates!$D$17)+('NEG Res Win'!B34-20)*(Rates!$D$13+Rates!$D$19),'NEG Res Win'!B34*(Rates!$D$13+Rates!$D$17))+Rates!$D$26</f>
        <v>299.48119999999994</v>
      </c>
      <c r="E34" s="46">
        <f t="shared" si="0"/>
        <v>60.910199999999918</v>
      </c>
      <c r="F34" s="47">
        <f t="shared" si="1"/>
        <v>0.25531267421438447</v>
      </c>
      <c r="G34" s="51">
        <f>'NEG Residential'!D33</f>
        <v>1215</v>
      </c>
      <c r="H34" s="48">
        <f t="shared" si="2"/>
        <v>1.293225944134768E-3</v>
      </c>
      <c r="I34" s="48">
        <f t="shared" si="3"/>
        <v>0.99567647425096684</v>
      </c>
    </row>
    <row r="35" spans="2:9" x14ac:dyDescent="0.2">
      <c r="B35" s="44">
        <f>'NEG Residential'!B34</f>
        <v>400</v>
      </c>
      <c r="C35" s="45">
        <f>IF('NEG Res Win'!B35&gt;20,20*(Rates!$C$13+Rates!$C$17)+('NEG Res Win'!B35-20)*(Rates!$C$13+Rates!$C$19),'NEG Res Win'!B35*(Rates!$C$13+Rates!$C$17))+Rates!$C$26</f>
        <v>249.89360000000002</v>
      </c>
      <c r="D35" s="45">
        <f>IF('NEG Res Win'!B35&gt;20,20*(Rates!$D$13+Rates!$D$17)+('NEG Res Win'!B35-20)*(Rates!$D$13+Rates!$D$19),'NEG Res Win'!B35*(Rates!$D$13+Rates!$D$17))+Rates!$D$26</f>
        <v>314.00959999999998</v>
      </c>
      <c r="E35" s="46">
        <f t="shared" si="0"/>
        <v>64.115999999999957</v>
      </c>
      <c r="F35" s="47">
        <f t="shared" si="1"/>
        <v>0.25657319755287833</v>
      </c>
      <c r="G35" s="51">
        <f>'NEG Residential'!D34</f>
        <v>843</v>
      </c>
      <c r="H35" s="48">
        <f t="shared" si="2"/>
        <v>8.9727528469597481E-4</v>
      </c>
      <c r="I35" s="48">
        <f t="shared" si="3"/>
        <v>0.9965737495356628</v>
      </c>
    </row>
    <row r="36" spans="2:9" x14ac:dyDescent="0.2">
      <c r="B36" s="44">
        <f>'NEG Residential'!B35</f>
        <v>420</v>
      </c>
      <c r="C36" s="45">
        <f>IF('NEG Res Win'!B36&gt;20,20*(Rates!$C$13+Rates!$C$17)+('NEG Res Win'!B36-20)*(Rates!$C$13+Rates!$C$19),'NEG Res Win'!B36*(Rates!$C$13+Rates!$C$17))+Rates!$C$26</f>
        <v>261.21620000000001</v>
      </c>
      <c r="D36" s="45">
        <f>IF('NEG Res Win'!B36&gt;20,20*(Rates!$D$13+Rates!$D$17)+('NEG Res Win'!B36-20)*(Rates!$D$13+Rates!$D$19),'NEG Res Win'!B36*(Rates!$D$13+Rates!$D$17))+Rates!$D$26</f>
        <v>328.53799999999995</v>
      </c>
      <c r="E36" s="46">
        <f t="shared" si="0"/>
        <v>67.321799999999939</v>
      </c>
      <c r="F36" s="47">
        <f t="shared" si="1"/>
        <v>0.25772444434916342</v>
      </c>
      <c r="G36" s="51">
        <f>'NEG Residential'!D35</f>
        <v>658</v>
      </c>
      <c r="H36" s="48">
        <f t="shared" si="2"/>
        <v>7.0036433846969322E-4</v>
      </c>
      <c r="I36" s="48">
        <f t="shared" si="3"/>
        <v>0.99727411387413245</v>
      </c>
    </row>
    <row r="37" spans="2:9" x14ac:dyDescent="0.2">
      <c r="B37" s="44">
        <f>'NEG Residential'!B36</f>
        <v>440</v>
      </c>
      <c r="C37" s="45">
        <f>IF('NEG Res Win'!B37&gt;20,20*(Rates!$C$13+Rates!$C$17)+('NEG Res Win'!B37-20)*(Rates!$C$13+Rates!$C$19),'NEG Res Win'!B37*(Rates!$C$13+Rates!$C$17))+Rates!$C$26</f>
        <v>272.53879999999998</v>
      </c>
      <c r="D37" s="45">
        <f>IF('NEG Res Win'!B37&gt;20,20*(Rates!$D$13+Rates!$D$17)+('NEG Res Win'!B37-20)*(Rates!$D$13+Rates!$D$19),'NEG Res Win'!B37*(Rates!$D$13+Rates!$D$17))+Rates!$D$26</f>
        <v>343.06639999999993</v>
      </c>
      <c r="E37" s="46">
        <f t="shared" si="0"/>
        <v>70.52759999999995</v>
      </c>
      <c r="F37" s="47">
        <f t="shared" si="1"/>
        <v>0.25878003425567281</v>
      </c>
      <c r="G37" s="51">
        <f>'NEG Residential'!D36</f>
        <v>479</v>
      </c>
      <c r="H37" s="48">
        <f t="shared" si="2"/>
        <v>5.0983969320210194E-4</v>
      </c>
      <c r="I37" s="48">
        <f t="shared" si="3"/>
        <v>0.99778395356733451</v>
      </c>
    </row>
    <row r="38" spans="2:9" x14ac:dyDescent="0.2">
      <c r="B38" s="44">
        <f>'NEG Residential'!B37</f>
        <v>460</v>
      </c>
      <c r="C38" s="45">
        <f>IF('NEG Res Win'!B38&gt;20,20*(Rates!$C$13+Rates!$C$17)+('NEG Res Win'!B38-20)*(Rates!$C$13+Rates!$C$19),'NEG Res Win'!B38*(Rates!$C$13+Rates!$C$17))+Rates!$C$26</f>
        <v>283.8614</v>
      </c>
      <c r="D38" s="45">
        <f>IF('NEG Res Win'!B38&gt;20,20*(Rates!$D$13+Rates!$D$17)+('NEG Res Win'!B38-20)*(Rates!$D$13+Rates!$D$19),'NEG Res Win'!B38*(Rates!$D$13+Rates!$D$17))+Rates!$D$26</f>
        <v>357.59479999999996</v>
      </c>
      <c r="E38" s="46">
        <f t="shared" si="0"/>
        <v>73.733399999999961</v>
      </c>
      <c r="F38" s="47">
        <f t="shared" si="1"/>
        <v>0.25975141389424544</v>
      </c>
      <c r="G38" s="51">
        <f>'NEG Residential'!D37</f>
        <v>387</v>
      </c>
      <c r="H38" s="48">
        <f t="shared" si="2"/>
        <v>4.1191641183551867E-4</v>
      </c>
      <c r="I38" s="48">
        <f t="shared" si="3"/>
        <v>0.99819586997916998</v>
      </c>
    </row>
    <row r="39" spans="2:9" x14ac:dyDescent="0.2">
      <c r="B39" s="44">
        <f>'NEG Residential'!B38</f>
        <v>480</v>
      </c>
      <c r="C39" s="45">
        <f>IF('NEG Res Win'!B39&gt;20,20*(Rates!$C$13+Rates!$C$17)+('NEG Res Win'!B39-20)*(Rates!$C$13+Rates!$C$19),'NEG Res Win'!B39*(Rates!$C$13+Rates!$C$17))+Rates!$C$26</f>
        <v>295.18399999999997</v>
      </c>
      <c r="D39" s="45">
        <f>IF('NEG Res Win'!B39&gt;20,20*(Rates!$D$13+Rates!$D$17)+('NEG Res Win'!B39-20)*(Rates!$D$13+Rates!$D$19),'NEG Res Win'!B39*(Rates!$D$13+Rates!$D$17))+Rates!$D$26</f>
        <v>372.12319999999994</v>
      </c>
      <c r="E39" s="46">
        <f t="shared" si="0"/>
        <v>76.939199999999971</v>
      </c>
      <c r="F39" s="47">
        <f t="shared" si="1"/>
        <v>0.26064827361916626</v>
      </c>
      <c r="G39" s="51">
        <f>'NEG Residential'!D38</f>
        <v>280</v>
      </c>
      <c r="H39" s="48">
        <f t="shared" si="2"/>
        <v>2.980273780722099E-4</v>
      </c>
      <c r="I39" s="48">
        <f t="shared" si="3"/>
        <v>0.99849389735724214</v>
      </c>
    </row>
    <row r="40" spans="2:9" x14ac:dyDescent="0.2">
      <c r="B40" s="44">
        <f>'NEG Residential'!B39</f>
        <v>500</v>
      </c>
      <c r="C40" s="45">
        <f>IF('NEG Res Win'!B40&gt;20,20*(Rates!$C$13+Rates!$C$17)+('NEG Res Win'!B40-20)*(Rates!$C$13+Rates!$C$19),'NEG Res Win'!B40*(Rates!$C$13+Rates!$C$17))+Rates!$C$26</f>
        <v>306.50659999999999</v>
      </c>
      <c r="D40" s="45">
        <f>IF('NEG Res Win'!B40&gt;20,20*(Rates!$D$13+Rates!$D$17)+('NEG Res Win'!B40-20)*(Rates!$D$13+Rates!$D$19),'NEG Res Win'!B40*(Rates!$D$13+Rates!$D$17))+Rates!$D$26</f>
        <v>386.65159999999997</v>
      </c>
      <c r="E40" s="46">
        <f t="shared" si="0"/>
        <v>80.144999999999982</v>
      </c>
      <c r="F40" s="47">
        <f t="shared" si="1"/>
        <v>0.26147887190683655</v>
      </c>
      <c r="G40" s="51">
        <f>'NEG Residential'!D39</f>
        <v>229</v>
      </c>
      <c r="H40" s="48">
        <f t="shared" si="2"/>
        <v>2.437438199233431E-4</v>
      </c>
      <c r="I40" s="48">
        <f t="shared" si="3"/>
        <v>0.99873764117716546</v>
      </c>
    </row>
    <row r="41" spans="2:9" x14ac:dyDescent="0.2">
      <c r="B41" s="44">
        <f>'NEG Residential'!B40</f>
        <v>520</v>
      </c>
      <c r="C41" s="45">
        <f>IF('NEG Res Win'!B41&gt;20,20*(Rates!$C$13+Rates!$C$17)+('NEG Res Win'!B41-20)*(Rates!$C$13+Rates!$C$19),'NEG Res Win'!B41*(Rates!$C$13+Rates!$C$17))+Rates!$C$26</f>
        <v>317.82919999999996</v>
      </c>
      <c r="D41" s="45">
        <f>IF('NEG Res Win'!B41&gt;20,20*(Rates!$D$13+Rates!$D$17)+('NEG Res Win'!B41-20)*(Rates!$D$13+Rates!$D$19),'NEG Res Win'!B41*(Rates!$D$13+Rates!$D$17))+Rates!$D$26</f>
        <v>401.17999999999995</v>
      </c>
      <c r="E41" s="46">
        <f t="shared" si="0"/>
        <v>83.350799999999992</v>
      </c>
      <c r="F41" s="47">
        <f t="shared" si="1"/>
        <v>0.26225029040755227</v>
      </c>
      <c r="G41" s="51">
        <f>'NEG Residential'!D40</f>
        <v>179</v>
      </c>
      <c r="H41" s="48">
        <f t="shared" si="2"/>
        <v>1.9052464526759133E-4</v>
      </c>
      <c r="I41" s="48">
        <f t="shared" si="3"/>
        <v>0.99892816582243305</v>
      </c>
    </row>
    <row r="42" spans="2:9" x14ac:dyDescent="0.2">
      <c r="B42" s="44">
        <f>'NEG Residential'!B41</f>
        <v>540</v>
      </c>
      <c r="C42" s="45">
        <f>IF('NEG Res Win'!B42&gt;20,20*(Rates!$C$13+Rates!$C$17)+('NEG Res Win'!B42-20)*(Rates!$C$13+Rates!$C$19),'NEG Res Win'!B42*(Rates!$C$13+Rates!$C$17))+Rates!$C$26</f>
        <v>329.15179999999998</v>
      </c>
      <c r="D42" s="45">
        <f>IF('NEG Res Win'!B42&gt;20,20*(Rates!$D$13+Rates!$D$17)+('NEG Res Win'!B42-20)*(Rates!$D$13+Rates!$D$19),'NEG Res Win'!B42*(Rates!$D$13+Rates!$D$17))+Rates!$D$26</f>
        <v>415.70839999999993</v>
      </c>
      <c r="E42" s="46">
        <f t="shared" si="0"/>
        <v>86.556599999999946</v>
      </c>
      <c r="F42" s="47">
        <f t="shared" si="1"/>
        <v>0.26296863635562667</v>
      </c>
      <c r="G42" s="51">
        <f>'NEG Residential'!D41</f>
        <v>126</v>
      </c>
      <c r="H42" s="48">
        <f t="shared" si="2"/>
        <v>1.3411232013249447E-4</v>
      </c>
      <c r="I42" s="48">
        <f t="shared" si="3"/>
        <v>0.99906227814256554</v>
      </c>
    </row>
    <row r="43" spans="2:9" x14ac:dyDescent="0.2">
      <c r="B43" s="44">
        <f>'NEG Residential'!B42</f>
        <v>560</v>
      </c>
      <c r="C43" s="45">
        <f>IF('NEG Res Win'!B43&gt;20,20*(Rates!$C$13+Rates!$C$17)+('NEG Res Win'!B43-20)*(Rates!$C$13+Rates!$C$19),'NEG Res Win'!B43*(Rates!$C$13+Rates!$C$17))+Rates!$C$26</f>
        <v>340.47439999999995</v>
      </c>
      <c r="D43" s="45">
        <f>IF('NEG Res Win'!B43&gt;20,20*(Rates!$D$13+Rates!$D$17)+('NEG Res Win'!B43-20)*(Rates!$D$13+Rates!$D$19),'NEG Res Win'!B43*(Rates!$D$13+Rates!$D$17))+Rates!$D$26</f>
        <v>430.23679999999996</v>
      </c>
      <c r="E43" s="46">
        <f t="shared" si="0"/>
        <v>89.762400000000014</v>
      </c>
      <c r="F43" s="47">
        <f t="shared" si="1"/>
        <v>0.26363920459218088</v>
      </c>
      <c r="G43" s="51">
        <f>'NEG Residential'!D42</f>
        <v>125</v>
      </c>
      <c r="H43" s="48">
        <f t="shared" si="2"/>
        <v>1.3304793663937943E-4</v>
      </c>
      <c r="I43" s="48">
        <f t="shared" si="3"/>
        <v>0.99919532607920492</v>
      </c>
    </row>
    <row r="44" spans="2:9" x14ac:dyDescent="0.2">
      <c r="B44" s="44">
        <f>'NEG Residential'!B43</f>
        <v>580</v>
      </c>
      <c r="C44" s="45">
        <f>IF('NEG Res Win'!B44&gt;20,20*(Rates!$C$13+Rates!$C$17)+('NEG Res Win'!B44-20)*(Rates!$C$13+Rates!$C$19),'NEG Res Win'!B44*(Rates!$C$13+Rates!$C$17))+Rates!$C$26</f>
        <v>351.79699999999997</v>
      </c>
      <c r="D44" s="45">
        <f>IF('NEG Res Win'!B44&gt;20,20*(Rates!$D$13+Rates!$D$17)+('NEG Res Win'!B44-20)*(Rates!$D$13+Rates!$D$19),'NEG Res Win'!B44*(Rates!$D$13+Rates!$D$17))+Rates!$D$26</f>
        <v>444.76519999999994</v>
      </c>
      <c r="E44" s="46">
        <f t="shared" si="0"/>
        <v>92.968199999999968</v>
      </c>
      <c r="F44" s="47">
        <f t="shared" si="1"/>
        <v>0.26426660829967275</v>
      </c>
      <c r="G44" s="51">
        <f>'NEG Residential'!D43</f>
        <v>80</v>
      </c>
      <c r="H44" s="48">
        <f t="shared" si="2"/>
        <v>8.5150679449202829E-5</v>
      </c>
      <c r="I44" s="48">
        <f t="shared" si="3"/>
        <v>0.99928047675865417</v>
      </c>
    </row>
    <row r="45" spans="2:9" x14ac:dyDescent="0.2">
      <c r="B45" s="44">
        <f>'NEG Residential'!B44</f>
        <v>600</v>
      </c>
      <c r="C45" s="45">
        <f>IF('NEG Res Win'!B45&gt;20,20*(Rates!$C$13+Rates!$C$17)+('NEG Res Win'!B45-20)*(Rates!$C$13+Rates!$C$19),'NEG Res Win'!B45*(Rates!$C$13+Rates!$C$17))+Rates!$C$26</f>
        <v>363.11959999999999</v>
      </c>
      <c r="D45" s="45">
        <f>IF('NEG Res Win'!B45&gt;20,20*(Rates!$D$13+Rates!$D$17)+('NEG Res Win'!B45-20)*(Rates!$D$13+Rates!$D$19),'NEG Res Win'!B45*(Rates!$D$13+Rates!$D$17))+Rates!$D$26</f>
        <v>459.29359999999997</v>
      </c>
      <c r="E45" s="46">
        <f t="shared" si="0"/>
        <v>96.173999999999978</v>
      </c>
      <c r="F45" s="47">
        <f t="shared" si="1"/>
        <v>0.26485488527746776</v>
      </c>
      <c r="G45" s="51">
        <f>'NEG Residential'!D44</f>
        <v>79</v>
      </c>
      <c r="H45" s="48">
        <f t="shared" si="2"/>
        <v>8.4086295956087797E-5</v>
      </c>
      <c r="I45" s="48">
        <f t="shared" si="3"/>
        <v>0.9993645630546103</v>
      </c>
    </row>
    <row r="46" spans="2:9" x14ac:dyDescent="0.2">
      <c r="B46" s="44">
        <f>'NEG Residential'!B45</f>
        <v>620</v>
      </c>
      <c r="C46" s="45">
        <f>IF('NEG Res Win'!B46&gt;20,20*(Rates!$C$13+Rates!$C$17)+('NEG Res Win'!B46-20)*(Rates!$C$13+Rates!$C$19),'NEG Res Win'!B46*(Rates!$C$13+Rates!$C$17))+Rates!$C$26</f>
        <v>374.44219999999996</v>
      </c>
      <c r="D46" s="45">
        <f>IF('NEG Res Win'!B46&gt;20,20*(Rates!$D$13+Rates!$D$17)+('NEG Res Win'!B46-20)*(Rates!$D$13+Rates!$D$19),'NEG Res Win'!B46*(Rates!$D$13+Rates!$D$17))+Rates!$D$26</f>
        <v>473.82199999999995</v>
      </c>
      <c r="E46" s="46">
        <f t="shared" si="0"/>
        <v>99.379799999999989</v>
      </c>
      <c r="F46" s="47">
        <f t="shared" si="1"/>
        <v>0.26540758493567229</v>
      </c>
      <c r="G46" s="51">
        <f>'NEG Residential'!D45</f>
        <v>71</v>
      </c>
      <c r="H46" s="48">
        <f t="shared" si="2"/>
        <v>7.5571228011167508E-5</v>
      </c>
      <c r="I46" s="48">
        <f t="shared" si="3"/>
        <v>0.99944013428262146</v>
      </c>
    </row>
    <row r="47" spans="2:9" x14ac:dyDescent="0.2">
      <c r="B47" s="44">
        <f>'NEG Residential'!B46</f>
        <v>640</v>
      </c>
      <c r="C47" s="45">
        <f>IF('NEG Res Win'!B47&gt;20,20*(Rates!$C$13+Rates!$C$17)+('NEG Res Win'!B47-20)*(Rates!$C$13+Rates!$C$19),'NEG Res Win'!B47*(Rates!$C$13+Rates!$C$17))+Rates!$C$26</f>
        <v>385.76479999999998</v>
      </c>
      <c r="D47" s="45">
        <f>IF('NEG Res Win'!B47&gt;20,20*(Rates!$D$13+Rates!$D$17)+('NEG Res Win'!B47-20)*(Rates!$D$13+Rates!$D$19),'NEG Res Win'!B47*(Rates!$D$13+Rates!$D$17))+Rates!$D$26</f>
        <v>488.35039999999992</v>
      </c>
      <c r="E47" s="46">
        <f t="shared" si="0"/>
        <v>102.58559999999994</v>
      </c>
      <c r="F47" s="47">
        <f t="shared" si="1"/>
        <v>0.26592783996880986</v>
      </c>
      <c r="G47" s="51">
        <f>'NEG Residential'!D46</f>
        <v>64</v>
      </c>
      <c r="H47" s="48">
        <f t="shared" si="2"/>
        <v>6.8120543559362266E-5</v>
      </c>
      <c r="I47" s="48">
        <f t="shared" si="3"/>
        <v>0.99950825482618078</v>
      </c>
    </row>
    <row r="48" spans="2:9" x14ac:dyDescent="0.2">
      <c r="B48" s="44">
        <f>'NEG Residential'!B47</f>
        <v>660</v>
      </c>
      <c r="C48" s="45">
        <f>IF('NEG Res Win'!B48&gt;20,20*(Rates!$C$13+Rates!$C$17)+('NEG Res Win'!B48-20)*(Rates!$C$13+Rates!$C$19),'NEG Res Win'!B48*(Rates!$C$13+Rates!$C$17))+Rates!$C$26</f>
        <v>397.0874</v>
      </c>
      <c r="D48" s="45">
        <f>IF('NEG Res Win'!B48&gt;20,20*(Rates!$D$13+Rates!$D$17)+('NEG Res Win'!B48-20)*(Rates!$D$13+Rates!$D$19),'NEG Res Win'!B48*(Rates!$D$13+Rates!$D$17))+Rates!$D$26</f>
        <v>502.87879999999996</v>
      </c>
      <c r="E48" s="46">
        <f t="shared" si="0"/>
        <v>105.79139999999995</v>
      </c>
      <c r="F48" s="47">
        <f t="shared" si="1"/>
        <v>0.26641842576722391</v>
      </c>
      <c r="G48" s="51">
        <f>'NEG Residential'!D47</f>
        <v>54</v>
      </c>
      <c r="H48" s="48">
        <f t="shared" si="2"/>
        <v>5.7476708628211913E-5</v>
      </c>
      <c r="I48" s="48">
        <f t="shared" si="3"/>
        <v>0.99956573153480899</v>
      </c>
    </row>
    <row r="49" spans="2:9" x14ac:dyDescent="0.2">
      <c r="B49" s="44">
        <f>'NEG Residential'!B48</f>
        <v>680</v>
      </c>
      <c r="C49" s="45">
        <f>IF('NEG Res Win'!B49&gt;20,20*(Rates!$C$13+Rates!$C$17)+('NEG Res Win'!B49-20)*(Rates!$C$13+Rates!$C$19),'NEG Res Win'!B49*(Rates!$C$13+Rates!$C$17))+Rates!$C$26</f>
        <v>408.40999999999997</v>
      </c>
      <c r="D49" s="45">
        <f>IF('NEG Res Win'!B49&gt;20,20*(Rates!$D$13+Rates!$D$17)+('NEG Res Win'!B49-20)*(Rates!$D$13+Rates!$D$19),'NEG Res Win'!B49*(Rates!$D$13+Rates!$D$17))+Rates!$D$26</f>
        <v>517.40719999999999</v>
      </c>
      <c r="E49" s="46">
        <f t="shared" si="0"/>
        <v>108.99720000000002</v>
      </c>
      <c r="F49" s="47">
        <f t="shared" si="1"/>
        <v>0.26688180994588778</v>
      </c>
      <c r="G49" s="51">
        <f>'NEG Residential'!D48</f>
        <v>40</v>
      </c>
      <c r="H49" s="48">
        <f t="shared" si="2"/>
        <v>4.2575339724601415E-5</v>
      </c>
      <c r="I49" s="48">
        <f t="shared" si="3"/>
        <v>0.99960830687453361</v>
      </c>
    </row>
    <row r="50" spans="2:9" x14ac:dyDescent="0.2">
      <c r="B50" s="44">
        <f>'NEG Residential'!B49</f>
        <v>700</v>
      </c>
      <c r="C50" s="45">
        <f>IF('NEG Res Win'!B50&gt;20,20*(Rates!$C$13+Rates!$C$17)+('NEG Res Win'!B50-20)*(Rates!$C$13+Rates!$C$19),'NEG Res Win'!B50*(Rates!$C$13+Rates!$C$17))+Rates!$C$26</f>
        <v>419.73259999999999</v>
      </c>
      <c r="D50" s="45">
        <f>IF('NEG Res Win'!B50&gt;20,20*(Rates!$D$13+Rates!$D$17)+('NEG Res Win'!B50-20)*(Rates!$D$13+Rates!$D$19),'NEG Res Win'!B50*(Rates!$D$13+Rates!$D$17))+Rates!$D$26</f>
        <v>531.93560000000002</v>
      </c>
      <c r="E50" s="46">
        <f t="shared" si="0"/>
        <v>112.20300000000003</v>
      </c>
      <c r="F50" s="47">
        <f t="shared" si="1"/>
        <v>0.26732019385675554</v>
      </c>
      <c r="G50" s="51">
        <f>'NEG Residential'!D49</f>
        <v>30</v>
      </c>
      <c r="H50" s="48">
        <f t="shared" si="2"/>
        <v>3.1931504793451061E-5</v>
      </c>
      <c r="I50" s="48">
        <f t="shared" si="3"/>
        <v>0.99964023837932703</v>
      </c>
    </row>
    <row r="51" spans="2:9" x14ac:dyDescent="0.2">
      <c r="B51" s="44">
        <f>'NEG Residential'!B50</f>
        <v>720</v>
      </c>
      <c r="C51" s="45">
        <f>IF('NEG Res Win'!B51&gt;20,20*(Rates!$C$13+Rates!$C$17)+('NEG Res Win'!B51-20)*(Rates!$C$13+Rates!$C$19),'NEG Res Win'!B51*(Rates!$C$13+Rates!$C$17))+Rates!$C$26</f>
        <v>431.05519999999996</v>
      </c>
      <c r="D51" s="45">
        <f>IF('NEG Res Win'!B51&gt;20,20*(Rates!$D$13+Rates!$D$17)+('NEG Res Win'!B51-20)*(Rates!$D$13+Rates!$D$19),'NEG Res Win'!B51*(Rates!$D$13+Rates!$D$17))+Rates!$D$26</f>
        <v>546.46399999999994</v>
      </c>
      <c r="E51" s="46">
        <f t="shared" si="0"/>
        <v>115.40879999999999</v>
      </c>
      <c r="F51" s="47">
        <f t="shared" si="1"/>
        <v>0.26773554755864215</v>
      </c>
      <c r="G51" s="51">
        <f>'NEG Residential'!D50</f>
        <v>32</v>
      </c>
      <c r="H51" s="48">
        <f t="shared" si="2"/>
        <v>3.4060271779681133E-5</v>
      </c>
      <c r="I51" s="48">
        <f t="shared" si="3"/>
        <v>0.99967429865110669</v>
      </c>
    </row>
    <row r="52" spans="2:9" x14ac:dyDescent="0.2">
      <c r="B52" s="44">
        <f>'NEG Residential'!B51</f>
        <v>740</v>
      </c>
      <c r="C52" s="45">
        <f>IF('NEG Res Win'!B52&gt;20,20*(Rates!$C$13+Rates!$C$17)+('NEG Res Win'!B52-20)*(Rates!$C$13+Rates!$C$19),'NEG Res Win'!B52*(Rates!$C$13+Rates!$C$17))+Rates!$C$26</f>
        <v>442.37779999999998</v>
      </c>
      <c r="D52" s="45">
        <f>IF('NEG Res Win'!B52&gt;20,20*(Rates!$D$13+Rates!$D$17)+('NEG Res Win'!B52-20)*(Rates!$D$13+Rates!$D$19),'NEG Res Win'!B52*(Rates!$D$13+Rates!$D$17))+Rates!$D$26</f>
        <v>560.99239999999998</v>
      </c>
      <c r="E52" s="46">
        <f t="shared" si="0"/>
        <v>118.6146</v>
      </c>
      <c r="F52" s="47">
        <f t="shared" si="1"/>
        <v>0.26812963941680618</v>
      </c>
      <c r="G52" s="51">
        <f>'NEG Residential'!D51</f>
        <v>28</v>
      </c>
      <c r="H52" s="48">
        <f t="shared" si="2"/>
        <v>2.9802737807220989E-5</v>
      </c>
      <c r="I52" s="48">
        <f t="shared" si="3"/>
        <v>0.99970410138891386</v>
      </c>
    </row>
    <row r="53" spans="2:9" x14ac:dyDescent="0.2">
      <c r="B53" s="44">
        <f>'NEG Residential'!B52</f>
        <v>760</v>
      </c>
      <c r="C53" s="45">
        <f>IF('NEG Res Win'!B53&gt;20,20*(Rates!$C$13+Rates!$C$17)+('NEG Res Win'!B53-20)*(Rates!$C$13+Rates!$C$19),'NEG Res Win'!B53*(Rates!$C$13+Rates!$C$17))+Rates!$C$26</f>
        <v>453.7004</v>
      </c>
      <c r="D53" s="45">
        <f>IF('NEG Res Win'!B53&gt;20,20*(Rates!$D$13+Rates!$D$17)+('NEG Res Win'!B53-20)*(Rates!$D$13+Rates!$D$19),'NEG Res Win'!B53*(Rates!$D$13+Rates!$D$17))+Rates!$D$26</f>
        <v>575.52080000000001</v>
      </c>
      <c r="E53" s="46">
        <f t="shared" si="0"/>
        <v>121.82040000000001</v>
      </c>
      <c r="F53" s="47">
        <f t="shared" si="1"/>
        <v>0.26850406127038901</v>
      </c>
      <c r="G53" s="51">
        <f>'NEG Residential'!D52</f>
        <v>27</v>
      </c>
      <c r="H53" s="48">
        <f t="shared" si="2"/>
        <v>2.8738354314105956E-5</v>
      </c>
      <c r="I53" s="48">
        <f t="shared" si="3"/>
        <v>0.99973283974322791</v>
      </c>
    </row>
    <row r="54" spans="2:9" x14ac:dyDescent="0.2">
      <c r="B54" s="44">
        <f>'NEG Residential'!B53</f>
        <v>780</v>
      </c>
      <c r="C54" s="45">
        <f>IF('NEG Res Win'!B54&gt;20,20*(Rates!$C$13+Rates!$C$17)+('NEG Res Win'!B54-20)*(Rates!$C$13+Rates!$C$19),'NEG Res Win'!B54*(Rates!$C$13+Rates!$C$17))+Rates!$C$26</f>
        <v>465.02299999999997</v>
      </c>
      <c r="D54" s="45">
        <f>IF('NEG Res Win'!B54&gt;20,20*(Rates!$D$13+Rates!$D$17)+('NEG Res Win'!B54-20)*(Rates!$D$13+Rates!$D$19),'NEG Res Win'!B54*(Rates!$D$13+Rates!$D$17))+Rates!$D$26</f>
        <v>590.04920000000004</v>
      </c>
      <c r="E54" s="46">
        <f t="shared" si="0"/>
        <v>125.02620000000007</v>
      </c>
      <c r="F54" s="47">
        <f t="shared" si="1"/>
        <v>0.26886024992312224</v>
      </c>
      <c r="G54" s="51">
        <f>'NEG Residential'!D53</f>
        <v>20</v>
      </c>
      <c r="H54" s="48">
        <f t="shared" si="2"/>
        <v>2.1287669862300707E-5</v>
      </c>
      <c r="I54" s="48">
        <f t="shared" si="3"/>
        <v>0.99975412741309022</v>
      </c>
    </row>
    <row r="55" spans="2:9" x14ac:dyDescent="0.2">
      <c r="B55" s="44">
        <f>'NEG Residential'!B54</f>
        <v>800</v>
      </c>
      <c r="C55" s="45">
        <f>IF('NEG Res Win'!B55&gt;20,20*(Rates!$C$13+Rates!$C$17)+('NEG Res Win'!B55-20)*(Rates!$C$13+Rates!$C$19),'NEG Res Win'!B55*(Rates!$C$13+Rates!$C$17))+Rates!$C$26</f>
        <v>476.34559999999999</v>
      </c>
      <c r="D55" s="45">
        <f>IF('NEG Res Win'!B55&gt;20,20*(Rates!$D$13+Rates!$D$17)+('NEG Res Win'!B55-20)*(Rates!$D$13+Rates!$D$19),'NEG Res Win'!B55*(Rates!$D$13+Rates!$D$17))+Rates!$D$26</f>
        <v>604.57759999999996</v>
      </c>
      <c r="E55" s="46">
        <f t="shared" si="0"/>
        <v>128.23199999999997</v>
      </c>
      <c r="F55" s="47">
        <f t="shared" si="1"/>
        <v>0.26919950556906574</v>
      </c>
      <c r="G55" s="51">
        <f>'NEG Residential'!D54</f>
        <v>13</v>
      </c>
      <c r="H55" s="48">
        <f t="shared" si="2"/>
        <v>1.383698541049546E-5</v>
      </c>
      <c r="I55" s="48">
        <f t="shared" si="3"/>
        <v>0.99976796439850069</v>
      </c>
    </row>
    <row r="56" spans="2:9" x14ac:dyDescent="0.2">
      <c r="B56" s="44">
        <f>'NEG Residential'!B55</f>
        <v>820</v>
      </c>
      <c r="C56" s="45">
        <f>IF('NEG Res Win'!B56&gt;20,20*(Rates!$C$13+Rates!$C$17)+('NEG Res Win'!B56-20)*(Rates!$C$13+Rates!$C$19),'NEG Res Win'!B56*(Rates!$C$13+Rates!$C$17))+Rates!$C$26</f>
        <v>487.66819999999996</v>
      </c>
      <c r="D56" s="45">
        <f>IF('NEG Res Win'!B56&gt;20,20*(Rates!$D$13+Rates!$D$17)+('NEG Res Win'!B56-20)*(Rates!$D$13+Rates!$D$19),'NEG Res Win'!B56*(Rates!$D$13+Rates!$D$17))+Rates!$D$26</f>
        <v>619.10599999999999</v>
      </c>
      <c r="E56" s="46">
        <f t="shared" si="0"/>
        <v>131.43780000000004</v>
      </c>
      <c r="F56" s="47">
        <f t="shared" si="1"/>
        <v>0.26952300765151399</v>
      </c>
      <c r="G56" s="51">
        <f>'NEG Residential'!D55</f>
        <v>17</v>
      </c>
      <c r="H56" s="48">
        <f t="shared" si="2"/>
        <v>1.8094519382955603E-5</v>
      </c>
      <c r="I56" s="48">
        <f t="shared" si="3"/>
        <v>0.99978605891788364</v>
      </c>
    </row>
    <row r="57" spans="2:9" x14ac:dyDescent="0.2">
      <c r="B57" s="44">
        <f>'NEG Residential'!B56</f>
        <v>840</v>
      </c>
      <c r="C57" s="45">
        <f>IF('NEG Res Win'!B57&gt;20,20*(Rates!$C$13+Rates!$C$17)+('NEG Res Win'!B57-20)*(Rates!$C$13+Rates!$C$19),'NEG Res Win'!B57*(Rates!$C$13+Rates!$C$17))+Rates!$C$26</f>
        <v>498.99079999999998</v>
      </c>
      <c r="D57" s="45">
        <f>IF('NEG Res Win'!B57&gt;20,20*(Rates!$D$13+Rates!$D$17)+('NEG Res Win'!B57-20)*(Rates!$D$13+Rates!$D$19),'NEG Res Win'!B57*(Rates!$D$13+Rates!$D$17))+Rates!$D$26</f>
        <v>633.63440000000003</v>
      </c>
      <c r="E57" s="46">
        <f t="shared" si="0"/>
        <v>134.64360000000005</v>
      </c>
      <c r="F57" s="47">
        <f t="shared" si="1"/>
        <v>0.26983182856277121</v>
      </c>
      <c r="G57" s="51">
        <f>'NEG Residential'!D56</f>
        <v>18</v>
      </c>
      <c r="H57" s="48">
        <f t="shared" si="2"/>
        <v>1.9158902876070635E-5</v>
      </c>
      <c r="I57" s="48">
        <f t="shared" si="3"/>
        <v>0.99980521782075971</v>
      </c>
    </row>
    <row r="58" spans="2:9" x14ac:dyDescent="0.2">
      <c r="B58" s="44">
        <f>'NEG Residential'!B57</f>
        <v>860</v>
      </c>
      <c r="C58" s="45">
        <f>IF('NEG Res Win'!B58&gt;20,20*(Rates!$C$13+Rates!$C$17)+('NEG Res Win'!B58-20)*(Rates!$C$13+Rates!$C$19),'NEG Res Win'!B58*(Rates!$C$13+Rates!$C$17))+Rates!$C$26</f>
        <v>510.3134</v>
      </c>
      <c r="D58" s="45">
        <f>IF('NEG Res Win'!B58&gt;20,20*(Rates!$D$13+Rates!$D$17)+('NEG Res Win'!B58-20)*(Rates!$D$13+Rates!$D$19),'NEG Res Win'!B58*(Rates!$D$13+Rates!$D$17))+Rates!$D$26</f>
        <v>648.16279999999995</v>
      </c>
      <c r="E58" s="46">
        <f t="shared" si="0"/>
        <v>137.84939999999995</v>
      </c>
      <c r="F58" s="47">
        <f t="shared" si="1"/>
        <v>0.27012694552014499</v>
      </c>
      <c r="G58" s="51">
        <f>'NEG Residential'!D57</f>
        <v>15</v>
      </c>
      <c r="H58" s="48">
        <f t="shared" si="2"/>
        <v>1.5965752396725531E-5</v>
      </c>
      <c r="I58" s="48">
        <f t="shared" si="3"/>
        <v>0.99982118357315641</v>
      </c>
    </row>
    <row r="59" spans="2:9" x14ac:dyDescent="0.2">
      <c r="B59" s="44">
        <f>'NEG Residential'!B58</f>
        <v>880</v>
      </c>
      <c r="C59" s="45">
        <f>IF('NEG Res Win'!B59&gt;20,20*(Rates!$C$13+Rates!$C$17)+('NEG Res Win'!B59-20)*(Rates!$C$13+Rates!$C$19),'NEG Res Win'!B59*(Rates!$C$13+Rates!$C$17))+Rates!$C$26</f>
        <v>521.63599999999997</v>
      </c>
      <c r="D59" s="45">
        <f>IF('NEG Res Win'!B59&gt;20,20*(Rates!$D$13+Rates!$D$17)+('NEG Res Win'!B59-20)*(Rates!$D$13+Rates!$D$19),'NEG Res Win'!B59*(Rates!$D$13+Rates!$D$17))+Rates!$D$26</f>
        <v>662.69119999999998</v>
      </c>
      <c r="E59" s="46">
        <f t="shared" si="0"/>
        <v>141.05520000000001</v>
      </c>
      <c r="F59" s="47">
        <f t="shared" si="1"/>
        <v>0.27040925089526036</v>
      </c>
      <c r="G59" s="51">
        <f>'NEG Residential'!D58</f>
        <v>14</v>
      </c>
      <c r="H59" s="48">
        <f t="shared" si="2"/>
        <v>1.4901368903610494E-5</v>
      </c>
      <c r="I59" s="48">
        <f t="shared" si="3"/>
        <v>0.99983608494206</v>
      </c>
    </row>
    <row r="60" spans="2:9" x14ac:dyDescent="0.2">
      <c r="B60" s="44">
        <f>'NEG Residential'!B59</f>
        <v>900</v>
      </c>
      <c r="C60" s="45">
        <f>IF('NEG Res Win'!B60&gt;20,20*(Rates!$C$13+Rates!$C$17)+('NEG Res Win'!B60-20)*(Rates!$C$13+Rates!$C$19),'NEG Res Win'!B60*(Rates!$C$13+Rates!$C$17))+Rates!$C$26</f>
        <v>532.95860000000005</v>
      </c>
      <c r="D60" s="45">
        <f>IF('NEG Res Win'!B60&gt;20,20*(Rates!$D$13+Rates!$D$17)+('NEG Res Win'!B60-20)*(Rates!$D$13+Rates!$D$19),'NEG Res Win'!B60*(Rates!$D$13+Rates!$D$17))+Rates!$D$26</f>
        <v>677.21960000000001</v>
      </c>
      <c r="E60" s="46">
        <f t="shared" si="0"/>
        <v>144.26099999999997</v>
      </c>
      <c r="F60" s="47">
        <f t="shared" si="1"/>
        <v>0.27067956122670683</v>
      </c>
      <c r="G60" s="51">
        <f>'NEG Residential'!D59</f>
        <v>19</v>
      </c>
      <c r="H60" s="48">
        <f t="shared" si="2"/>
        <v>2.0223286369185671E-5</v>
      </c>
      <c r="I60" s="48">
        <f t="shared" si="3"/>
        <v>0.99985630822842919</v>
      </c>
    </row>
    <row r="61" spans="2:9" x14ac:dyDescent="0.2">
      <c r="B61" s="44">
        <f>'NEG Residential'!B60</f>
        <v>920</v>
      </c>
      <c r="C61" s="45">
        <f>IF('NEG Res Win'!B61&gt;20,20*(Rates!$C$13+Rates!$C$17)+('NEG Res Win'!B61-20)*(Rates!$C$13+Rates!$C$19),'NEG Res Win'!B61*(Rates!$C$13+Rates!$C$17))+Rates!$C$26</f>
        <v>544.28120000000001</v>
      </c>
      <c r="D61" s="45">
        <f>IF('NEG Res Win'!B61&gt;20,20*(Rates!$D$13+Rates!$D$17)+('NEG Res Win'!B61-20)*(Rates!$D$13+Rates!$D$19),'NEG Res Win'!B61*(Rates!$D$13+Rates!$D$17))+Rates!$D$26</f>
        <v>691.74799999999993</v>
      </c>
      <c r="E61" s="46">
        <f t="shared" si="0"/>
        <v>147.46679999999992</v>
      </c>
      <c r="F61" s="47">
        <f t="shared" si="1"/>
        <v>0.27093862510775663</v>
      </c>
      <c r="G61" s="51">
        <f>'NEG Residential'!D60</f>
        <v>14</v>
      </c>
      <c r="H61" s="48">
        <f t="shared" si="2"/>
        <v>1.4901368903610494E-5</v>
      </c>
      <c r="I61" s="48">
        <f t="shared" si="3"/>
        <v>0.99987120959733278</v>
      </c>
    </row>
    <row r="62" spans="2:9" x14ac:dyDescent="0.2">
      <c r="B62" s="44">
        <f>'NEG Residential'!B61</f>
        <v>940</v>
      </c>
      <c r="C62" s="45">
        <f>IF('NEG Res Win'!B62&gt;20,20*(Rates!$C$13+Rates!$C$17)+('NEG Res Win'!B62-20)*(Rates!$C$13+Rates!$C$19),'NEG Res Win'!B62*(Rates!$C$13+Rates!$C$17))+Rates!$C$26</f>
        <v>555.60379999999998</v>
      </c>
      <c r="D62" s="45">
        <f>IF('NEG Res Win'!B62&gt;20,20*(Rates!$D$13+Rates!$D$17)+('NEG Res Win'!B62-20)*(Rates!$D$13+Rates!$D$19),'NEG Res Win'!B62*(Rates!$D$13+Rates!$D$17))+Rates!$D$26</f>
        <v>706.27639999999997</v>
      </c>
      <c r="E62" s="46">
        <f t="shared" si="0"/>
        <v>150.67259999999999</v>
      </c>
      <c r="F62" s="47">
        <f t="shared" si="1"/>
        <v>0.27118713010962125</v>
      </c>
      <c r="G62" s="51">
        <f>'NEG Residential'!D61</f>
        <v>8</v>
      </c>
      <c r="H62" s="48">
        <f t="shared" si="2"/>
        <v>8.5150679449202833E-6</v>
      </c>
      <c r="I62" s="48">
        <f t="shared" si="3"/>
        <v>0.99987972466527775</v>
      </c>
    </row>
    <row r="63" spans="2:9" x14ac:dyDescent="0.2">
      <c r="B63" s="44">
        <f>'NEG Residential'!B62</f>
        <v>960</v>
      </c>
      <c r="C63" s="45">
        <f>IF('NEG Res Win'!B63&gt;20,20*(Rates!$C$13+Rates!$C$17)+('NEG Res Win'!B63-20)*(Rates!$C$13+Rates!$C$19),'NEG Res Win'!B63*(Rates!$C$13+Rates!$C$17))+Rates!$C$26</f>
        <v>566.92639999999994</v>
      </c>
      <c r="D63" s="45">
        <f>IF('NEG Res Win'!B63&gt;20,20*(Rates!$D$13+Rates!$D$17)+('NEG Res Win'!B63-20)*(Rates!$D$13+Rates!$D$19),'NEG Res Win'!B63*(Rates!$D$13+Rates!$D$17))+Rates!$D$26</f>
        <v>720.8048</v>
      </c>
      <c r="E63" s="46">
        <f t="shared" si="0"/>
        <v>153.87840000000006</v>
      </c>
      <c r="F63" s="47">
        <f t="shared" si="1"/>
        <v>0.27142570887508516</v>
      </c>
      <c r="G63" s="51">
        <f>'NEG Residential'!D62</f>
        <v>8</v>
      </c>
      <c r="H63" s="48">
        <f t="shared" si="2"/>
        <v>8.5150679449202833E-6</v>
      </c>
      <c r="I63" s="48">
        <f t="shared" si="3"/>
        <v>0.99988823973322272</v>
      </c>
    </row>
    <row r="64" spans="2:9" x14ac:dyDescent="0.2">
      <c r="B64" s="44">
        <f>'NEG Residential'!B63</f>
        <v>980</v>
      </c>
      <c r="C64" s="45">
        <f>IF('NEG Res Win'!B64&gt;20,20*(Rates!$C$13+Rates!$C$17)+('NEG Res Win'!B64-20)*(Rates!$C$13+Rates!$C$19),'NEG Res Win'!B64*(Rates!$C$13+Rates!$C$17))+Rates!$C$26</f>
        <v>578.24900000000002</v>
      </c>
      <c r="D64" s="45">
        <f>IF('NEG Res Win'!B64&gt;20,20*(Rates!$D$13+Rates!$D$17)+('NEG Res Win'!B64-20)*(Rates!$D$13+Rates!$D$19),'NEG Res Win'!B64*(Rates!$D$13+Rates!$D$17))+Rates!$D$26</f>
        <v>735.33320000000003</v>
      </c>
      <c r="E64" s="46">
        <f t="shared" si="0"/>
        <v>157.08420000000001</v>
      </c>
      <c r="F64" s="47">
        <f t="shared" si="1"/>
        <v>0.27165494449622912</v>
      </c>
      <c r="G64" s="51">
        <f>'NEG Residential'!D63</f>
        <v>10</v>
      </c>
      <c r="H64" s="48">
        <f t="shared" si="2"/>
        <v>1.0643834931150354E-5</v>
      </c>
      <c r="I64" s="48">
        <f t="shared" si="3"/>
        <v>0.99989888356815382</v>
      </c>
    </row>
    <row r="65" spans="2:9" x14ac:dyDescent="0.2">
      <c r="B65" s="44">
        <f>'NEG Residential'!B64</f>
        <v>1000</v>
      </c>
      <c r="C65" s="45">
        <f>IF('NEG Res Win'!B65&gt;20,20*(Rates!$C$13+Rates!$C$17)+('NEG Res Win'!B65-20)*(Rates!$C$13+Rates!$C$19),'NEG Res Win'!B65*(Rates!$C$13+Rates!$C$17))+Rates!$C$26</f>
        <v>589.57159999999999</v>
      </c>
      <c r="D65" s="45">
        <f>IF('NEG Res Win'!B65&gt;20,20*(Rates!$D$13+Rates!$D$17)+('NEG Res Win'!B65-20)*(Rates!$D$13+Rates!$D$19),'NEG Res Win'!B65*(Rates!$D$13+Rates!$D$17))+Rates!$D$26</f>
        <v>749.86159999999995</v>
      </c>
      <c r="E65" s="46">
        <f t="shared" si="0"/>
        <v>160.28999999999996</v>
      </c>
      <c r="F65" s="47">
        <f t="shared" si="1"/>
        <v>0.27187537527248595</v>
      </c>
      <c r="G65" s="51">
        <f>'NEG Residential'!D64</f>
        <v>6</v>
      </c>
      <c r="H65" s="48">
        <f t="shared" si="2"/>
        <v>6.386300958690212E-6</v>
      </c>
      <c r="I65" s="48">
        <f t="shared" si="3"/>
        <v>0.99990526986911255</v>
      </c>
    </row>
    <row r="66" spans="2:9" x14ac:dyDescent="0.2">
      <c r="B66" s="44">
        <f>'NEG Residential'!B65</f>
        <v>1020</v>
      </c>
      <c r="C66" s="45">
        <f>IF('NEG Res Win'!B66&gt;20,20*(Rates!$C$13+Rates!$C$17)+('NEG Res Win'!B66-20)*(Rates!$C$13+Rates!$C$19),'NEG Res Win'!B66*(Rates!$C$13+Rates!$C$17))+Rates!$C$26</f>
        <v>600.89419999999996</v>
      </c>
      <c r="D66" s="45">
        <f>IF('NEG Res Win'!B66&gt;20,20*(Rates!$D$13+Rates!$D$17)+('NEG Res Win'!B66-20)*(Rates!$D$13+Rates!$D$19),'NEG Res Win'!B66*(Rates!$D$13+Rates!$D$17))+Rates!$D$26</f>
        <v>764.39</v>
      </c>
      <c r="E66" s="46">
        <f t="shared" si="0"/>
        <v>163.49580000000003</v>
      </c>
      <c r="F66" s="47">
        <f t="shared" si="1"/>
        <v>0.27208749893076029</v>
      </c>
      <c r="G66" s="51">
        <f>'NEG Residential'!D65</f>
        <v>9</v>
      </c>
      <c r="H66" s="48">
        <f t="shared" si="2"/>
        <v>9.5794514380353176E-6</v>
      </c>
      <c r="I66" s="48">
        <f t="shared" si="3"/>
        <v>0.99991484932055053</v>
      </c>
    </row>
    <row r="67" spans="2:9" x14ac:dyDescent="0.2">
      <c r="B67" s="44">
        <f>'NEG Residential'!B66</f>
        <v>1040</v>
      </c>
      <c r="C67" s="45">
        <f>IF('NEG Res Win'!B67&gt;20,20*(Rates!$C$13+Rates!$C$17)+('NEG Res Win'!B67-20)*(Rates!$C$13+Rates!$C$19),'NEG Res Win'!B67*(Rates!$C$13+Rates!$C$17))+Rates!$C$26</f>
        <v>612.21680000000003</v>
      </c>
      <c r="D67" s="45">
        <f>IF('NEG Res Win'!B67&gt;20,20*(Rates!$D$13+Rates!$D$17)+('NEG Res Win'!B67-20)*(Rates!$D$13+Rates!$D$19),'NEG Res Win'!B67*(Rates!$D$13+Rates!$D$17))+Rates!$D$26</f>
        <v>778.91840000000002</v>
      </c>
      <c r="E67" s="46">
        <f t="shared" si="0"/>
        <v>166.70159999999998</v>
      </c>
      <c r="F67" s="47">
        <f t="shared" si="1"/>
        <v>0.27229177637725716</v>
      </c>
      <c r="G67" s="51">
        <f>'NEG Residential'!D66</f>
        <v>3</v>
      </c>
      <c r="H67" s="48">
        <f t="shared" si="2"/>
        <v>3.193150479345106E-6</v>
      </c>
      <c r="I67" s="48">
        <f t="shared" si="3"/>
        <v>0.99991804247102989</v>
      </c>
    </row>
    <row r="68" spans="2:9" x14ac:dyDescent="0.2">
      <c r="B68" s="44">
        <f>'NEG Residential'!B67</f>
        <v>1060</v>
      </c>
      <c r="C68" s="45">
        <f>IF('NEG Res Win'!B68&gt;20,20*(Rates!$C$13+Rates!$C$17)+('NEG Res Win'!B68-20)*(Rates!$C$13+Rates!$C$19),'NEG Res Win'!B68*(Rates!$C$13+Rates!$C$17))+Rates!$C$26</f>
        <v>623.5394</v>
      </c>
      <c r="D68" s="45">
        <f>IF('NEG Res Win'!B68&gt;20,20*(Rates!$D$13+Rates!$D$17)+('NEG Res Win'!B68-20)*(Rates!$D$13+Rates!$D$19),'NEG Res Win'!B68*(Rates!$D$13+Rates!$D$17))+Rates!$D$26</f>
        <v>793.44679999999994</v>
      </c>
      <c r="E68" s="46">
        <f t="shared" si="0"/>
        <v>169.90739999999994</v>
      </c>
      <c r="F68" s="47">
        <f t="shared" si="1"/>
        <v>0.27248863504054427</v>
      </c>
      <c r="G68" s="51">
        <f>'NEG Residential'!D67</f>
        <v>3</v>
      </c>
      <c r="H68" s="48">
        <f t="shared" si="2"/>
        <v>3.193150479345106E-6</v>
      </c>
      <c r="I68" s="48">
        <f t="shared" si="3"/>
        <v>0.99992123562150925</v>
      </c>
    </row>
    <row r="69" spans="2:9" x14ac:dyDescent="0.2">
      <c r="B69" s="44">
        <f>'NEG Residential'!B68</f>
        <v>1080</v>
      </c>
      <c r="C69" s="45">
        <f>IF('NEG Res Win'!B69&gt;20,20*(Rates!$C$13+Rates!$C$17)+('NEG Res Win'!B69-20)*(Rates!$C$13+Rates!$C$19),'NEG Res Win'!B69*(Rates!$C$13+Rates!$C$17))+Rates!$C$26</f>
        <v>634.86199999999997</v>
      </c>
      <c r="D69" s="45">
        <f>IF('NEG Res Win'!B69&gt;20,20*(Rates!$D$13+Rates!$D$17)+('NEG Res Win'!B69-20)*(Rates!$D$13+Rates!$D$19),'NEG Res Win'!B69*(Rates!$D$13+Rates!$D$17))+Rates!$D$26</f>
        <v>807.97519999999997</v>
      </c>
      <c r="E69" s="46">
        <f t="shared" si="0"/>
        <v>173.11320000000001</v>
      </c>
      <c r="F69" s="47">
        <f t="shared" si="1"/>
        <v>0.27267847185687599</v>
      </c>
      <c r="G69" s="51">
        <f>'NEG Residential'!D68</f>
        <v>3</v>
      </c>
      <c r="H69" s="48">
        <f t="shared" si="2"/>
        <v>3.193150479345106E-6</v>
      </c>
      <c r="I69" s="48">
        <f t="shared" si="3"/>
        <v>0.99992442877198862</v>
      </c>
    </row>
    <row r="70" spans="2:9" x14ac:dyDescent="0.2">
      <c r="B70" s="44">
        <f>'NEG Residential'!B69</f>
        <v>1100</v>
      </c>
      <c r="C70" s="45">
        <f>IF('NEG Res Win'!B70&gt;20,20*(Rates!$C$13+Rates!$C$17)+('NEG Res Win'!B70-20)*(Rates!$C$13+Rates!$C$19),'NEG Res Win'!B70*(Rates!$C$13+Rates!$C$17))+Rates!$C$26</f>
        <v>646.18459999999993</v>
      </c>
      <c r="D70" s="45">
        <f>IF('NEG Res Win'!B70&gt;20,20*(Rates!$D$13+Rates!$D$17)+('NEG Res Win'!B70-20)*(Rates!$D$13+Rates!$D$19),'NEG Res Win'!B70*(Rates!$D$13+Rates!$D$17))+Rates!$D$26</f>
        <v>822.50360000000001</v>
      </c>
      <c r="E70" s="46">
        <f t="shared" si="0"/>
        <v>176.31900000000007</v>
      </c>
      <c r="F70" s="47">
        <f t="shared" si="1"/>
        <v>0.2728616559416614</v>
      </c>
      <c r="G70" s="51">
        <f>'NEG Residential'!D69</f>
        <v>4</v>
      </c>
      <c r="H70" s="48">
        <f t="shared" si="2"/>
        <v>4.2575339724601416E-6</v>
      </c>
      <c r="I70" s="48">
        <f t="shared" si="3"/>
        <v>0.9999286863059611</v>
      </c>
    </row>
    <row r="71" spans="2:9" x14ac:dyDescent="0.2">
      <c r="B71" s="44">
        <f>'NEG Residential'!B70</f>
        <v>1120</v>
      </c>
      <c r="C71" s="45">
        <f>IF('NEG Res Win'!B71&gt;20,20*(Rates!$C$13+Rates!$C$17)+('NEG Res Win'!B71-20)*(Rates!$C$13+Rates!$C$19),'NEG Res Win'!B71*(Rates!$C$13+Rates!$C$17))+Rates!$C$26</f>
        <v>657.50720000000001</v>
      </c>
      <c r="D71" s="45">
        <f>IF('NEG Res Win'!B71&gt;20,20*(Rates!$D$13+Rates!$D$17)+('NEG Res Win'!B71-20)*(Rates!$D$13+Rates!$D$19),'NEG Res Win'!B71*(Rates!$D$13+Rates!$D$17))+Rates!$D$26</f>
        <v>837.03199999999993</v>
      </c>
      <c r="E71" s="46">
        <f t="shared" ref="E71:E106" si="4">D71-C71</f>
        <v>179.52479999999991</v>
      </c>
      <c r="F71" s="47">
        <f t="shared" ref="F71:F106" si="5">E71/C71</f>
        <v>0.27303853098490771</v>
      </c>
      <c r="G71" s="51">
        <f>'NEG Residential'!D70</f>
        <v>7</v>
      </c>
      <c r="H71" s="48">
        <f t="shared" ref="H71:H106" si="6">G71/SUM($G$6:$G$106)</f>
        <v>7.4506844518052472E-6</v>
      </c>
      <c r="I71" s="48">
        <f t="shared" si="3"/>
        <v>0.99993613699041295</v>
      </c>
    </row>
    <row r="72" spans="2:9" x14ac:dyDescent="0.2">
      <c r="B72" s="44">
        <f>'NEG Residential'!B71</f>
        <v>1140</v>
      </c>
      <c r="C72" s="45">
        <f>IF('NEG Res Win'!B72&gt;20,20*(Rates!$C$13+Rates!$C$17)+('NEG Res Win'!B72-20)*(Rates!$C$13+Rates!$C$19),'NEG Res Win'!B72*(Rates!$C$13+Rates!$C$17))+Rates!$C$26</f>
        <v>668.82979999999998</v>
      </c>
      <c r="D72" s="45">
        <f>IF('NEG Res Win'!B72&gt;20,20*(Rates!$D$13+Rates!$D$17)+('NEG Res Win'!B72-20)*(Rates!$D$13+Rates!$D$19),'NEG Res Win'!B72*(Rates!$D$13+Rates!$D$17))+Rates!$D$26</f>
        <v>851.56039999999996</v>
      </c>
      <c r="E72" s="46">
        <f t="shared" si="4"/>
        <v>182.73059999999998</v>
      </c>
      <c r="F72" s="47">
        <f t="shared" si="5"/>
        <v>0.27320941740335131</v>
      </c>
      <c r="G72" s="51">
        <f>'NEG Residential'!D71</f>
        <v>2</v>
      </c>
      <c r="H72" s="48">
        <f t="shared" si="6"/>
        <v>2.1287669862300708E-6</v>
      </c>
      <c r="I72" s="48">
        <f t="shared" ref="I72:I106" si="7">H72+I71</f>
        <v>0.99993826575739919</v>
      </c>
    </row>
    <row r="73" spans="2:9" x14ac:dyDescent="0.2">
      <c r="B73" s="44">
        <f>'NEG Residential'!B72</f>
        <v>1160</v>
      </c>
      <c r="C73" s="45">
        <f>IF('NEG Res Win'!B73&gt;20,20*(Rates!$C$13+Rates!$C$17)+('NEG Res Win'!B73-20)*(Rates!$C$13+Rates!$C$19),'NEG Res Win'!B73*(Rates!$C$13+Rates!$C$17))+Rates!$C$26</f>
        <v>680.15239999999994</v>
      </c>
      <c r="D73" s="45">
        <f>IF('NEG Res Win'!B73&gt;20,20*(Rates!$D$13+Rates!$D$17)+('NEG Res Win'!B73-20)*(Rates!$D$13+Rates!$D$19),'NEG Res Win'!B73*(Rates!$D$13+Rates!$D$17))+Rates!$D$26</f>
        <v>866.08879999999999</v>
      </c>
      <c r="E73" s="46">
        <f t="shared" si="4"/>
        <v>185.93640000000005</v>
      </c>
      <c r="F73" s="47">
        <f t="shared" si="5"/>
        <v>0.27337461427762377</v>
      </c>
      <c r="G73" s="51">
        <f>'NEG Residential'!D72</f>
        <v>3</v>
      </c>
      <c r="H73" s="48">
        <f t="shared" si="6"/>
        <v>3.193150479345106E-6</v>
      </c>
      <c r="I73" s="48">
        <f t="shared" si="7"/>
        <v>0.99994145890787856</v>
      </c>
    </row>
    <row r="74" spans="2:9" x14ac:dyDescent="0.2">
      <c r="B74" s="44">
        <f>'NEG Residential'!B73</f>
        <v>1180</v>
      </c>
      <c r="C74" s="45">
        <f>IF('NEG Res Win'!B74&gt;20,20*(Rates!$C$13+Rates!$C$17)+('NEG Res Win'!B74-20)*(Rates!$C$13+Rates!$C$19),'NEG Res Win'!B74*(Rates!$C$13+Rates!$C$17))+Rates!$C$26</f>
        <v>691.47500000000002</v>
      </c>
      <c r="D74" s="45">
        <f>IF('NEG Res Win'!B74&gt;20,20*(Rates!$D$13+Rates!$D$17)+('NEG Res Win'!B74-20)*(Rates!$D$13+Rates!$D$19),'NEG Res Win'!B74*(Rates!$D$13+Rates!$D$17))+Rates!$D$26</f>
        <v>880.61720000000003</v>
      </c>
      <c r="E74" s="46">
        <f t="shared" si="4"/>
        <v>189.1422</v>
      </c>
      <c r="F74" s="47">
        <f t="shared" si="5"/>
        <v>0.27353440109909977</v>
      </c>
      <c r="G74" s="51">
        <f>'NEG Residential'!D73</f>
        <v>6</v>
      </c>
      <c r="H74" s="48">
        <f t="shared" si="6"/>
        <v>6.386300958690212E-6</v>
      </c>
      <c r="I74" s="48">
        <f t="shared" si="7"/>
        <v>0.99994784520883728</v>
      </c>
    </row>
    <row r="75" spans="2:9" x14ac:dyDescent="0.2">
      <c r="B75" s="44">
        <f>'NEG Residential'!B74</f>
        <v>1200</v>
      </c>
      <c r="C75" s="45">
        <f>IF('NEG Res Win'!B75&gt;20,20*(Rates!$C$13+Rates!$C$17)+('NEG Res Win'!B75-20)*(Rates!$C$13+Rates!$C$19),'NEG Res Win'!B75*(Rates!$C$13+Rates!$C$17))+Rates!$C$26</f>
        <v>702.79759999999999</v>
      </c>
      <c r="D75" s="45">
        <f>IF('NEG Res Win'!B75&gt;20,20*(Rates!$D$13+Rates!$D$17)+('NEG Res Win'!B75-20)*(Rates!$D$13+Rates!$D$19),'NEG Res Win'!B75*(Rates!$D$13+Rates!$D$17))+Rates!$D$26</f>
        <v>895.14559999999994</v>
      </c>
      <c r="E75" s="46">
        <f t="shared" si="4"/>
        <v>192.34799999999996</v>
      </c>
      <c r="F75" s="47">
        <f t="shared" si="5"/>
        <v>0.27368903934788619</v>
      </c>
      <c r="G75" s="51">
        <f>'NEG Residential'!D74</f>
        <v>2</v>
      </c>
      <c r="H75" s="48">
        <f t="shared" si="6"/>
        <v>2.1287669862300708E-6</v>
      </c>
      <c r="I75" s="48">
        <f t="shared" si="7"/>
        <v>0.99994997397582353</v>
      </c>
    </row>
    <row r="76" spans="2:9" x14ac:dyDescent="0.2">
      <c r="B76" s="44">
        <f>'NEG Residential'!B75</f>
        <v>1220</v>
      </c>
      <c r="C76" s="45">
        <f>IF('NEG Res Win'!B76&gt;20,20*(Rates!$C$13+Rates!$C$17)+('NEG Res Win'!B76-20)*(Rates!$C$13+Rates!$C$19),'NEG Res Win'!B76*(Rates!$C$13+Rates!$C$17))+Rates!$C$26</f>
        <v>714.12019999999995</v>
      </c>
      <c r="D76" s="45">
        <f>IF('NEG Res Win'!B76&gt;20,20*(Rates!$D$13+Rates!$D$17)+('NEG Res Win'!B76-20)*(Rates!$D$13+Rates!$D$19),'NEG Res Win'!B76*(Rates!$D$13+Rates!$D$17))+Rates!$D$26</f>
        <v>909.67399999999998</v>
      </c>
      <c r="E76" s="46">
        <f t="shared" si="4"/>
        <v>195.55380000000002</v>
      </c>
      <c r="F76" s="47">
        <f t="shared" si="5"/>
        <v>0.27383877392069295</v>
      </c>
      <c r="G76" s="51">
        <f>'NEG Residential'!D75</f>
        <v>1</v>
      </c>
      <c r="H76" s="48">
        <f t="shared" si="6"/>
        <v>1.0643834931150354E-6</v>
      </c>
      <c r="I76" s="48">
        <f t="shared" si="7"/>
        <v>0.99995103835931665</v>
      </c>
    </row>
    <row r="77" spans="2:9" x14ac:dyDescent="0.2">
      <c r="B77" s="44">
        <f>'NEG Residential'!B76</f>
        <v>1260</v>
      </c>
      <c r="C77" s="45">
        <f>IF('NEG Res Win'!B77&gt;20,20*(Rates!$C$13+Rates!$C$17)+('NEG Res Win'!B77-20)*(Rates!$C$13+Rates!$C$19),'NEG Res Win'!B77*(Rates!$C$13+Rates!$C$17))+Rates!$C$26</f>
        <v>736.7654</v>
      </c>
      <c r="D77" s="45">
        <f>IF('NEG Res Win'!B77&gt;20,20*(Rates!$D$13+Rates!$D$17)+('NEG Res Win'!B77-20)*(Rates!$D$13+Rates!$D$19),'NEG Res Win'!B77*(Rates!$D$13+Rates!$D$17))+Rates!$D$26</f>
        <v>938.73079999999993</v>
      </c>
      <c r="E77" s="46">
        <f t="shared" si="4"/>
        <v>201.96539999999993</v>
      </c>
      <c r="F77" s="47">
        <f t="shared" si="5"/>
        <v>0.27412443635382433</v>
      </c>
      <c r="G77" s="51">
        <f>'NEG Residential'!D76</f>
        <v>2</v>
      </c>
      <c r="H77" s="48">
        <f t="shared" si="6"/>
        <v>2.1287669862300708E-6</v>
      </c>
      <c r="I77" s="48">
        <f t="shared" si="7"/>
        <v>0.99995316712630289</v>
      </c>
    </row>
    <row r="78" spans="2:9" x14ac:dyDescent="0.2">
      <c r="B78" s="44">
        <f>'NEG Residential'!B77</f>
        <v>1280</v>
      </c>
      <c r="C78" s="45">
        <f>IF('NEG Res Win'!B78&gt;20,20*(Rates!$C$13+Rates!$C$17)+('NEG Res Win'!B78-20)*(Rates!$C$13+Rates!$C$19),'NEG Res Win'!B78*(Rates!$C$13+Rates!$C$17))+Rates!$C$26</f>
        <v>748.08799999999997</v>
      </c>
      <c r="D78" s="45">
        <f>IF('NEG Res Win'!B78&gt;20,20*(Rates!$D$13+Rates!$D$17)+('NEG Res Win'!B78-20)*(Rates!$D$13+Rates!$D$19),'NEG Res Win'!B78*(Rates!$D$13+Rates!$D$17))+Rates!$D$26</f>
        <v>953.25919999999996</v>
      </c>
      <c r="E78" s="46">
        <f t="shared" si="4"/>
        <v>205.1712</v>
      </c>
      <c r="F78" s="47">
        <f t="shared" si="5"/>
        <v>0.27426078215397121</v>
      </c>
      <c r="G78" s="51">
        <f>'NEG Residential'!D77</f>
        <v>1</v>
      </c>
      <c r="H78" s="48">
        <f t="shared" si="6"/>
        <v>1.0643834931150354E-6</v>
      </c>
      <c r="I78" s="48">
        <f t="shared" si="7"/>
        <v>0.99995423150979601</v>
      </c>
    </row>
    <row r="79" spans="2:9" x14ac:dyDescent="0.2">
      <c r="B79" s="44">
        <f>'NEG Residential'!B78</f>
        <v>1300</v>
      </c>
      <c r="C79" s="45">
        <f>IF('NEG Res Win'!B79&gt;20,20*(Rates!$C$13+Rates!$C$17)+('NEG Res Win'!B79-20)*(Rates!$C$13+Rates!$C$19),'NEG Res Win'!B79*(Rates!$C$13+Rates!$C$17))+Rates!$C$26</f>
        <v>759.41060000000004</v>
      </c>
      <c r="D79" s="45">
        <f>IF('NEG Res Win'!B79&gt;20,20*(Rates!$D$13+Rates!$D$17)+('NEG Res Win'!B79-20)*(Rates!$D$13+Rates!$D$19),'NEG Res Win'!B79*(Rates!$D$13+Rates!$D$17))+Rates!$D$26</f>
        <v>967.7876</v>
      </c>
      <c r="E79" s="46">
        <f t="shared" si="4"/>
        <v>208.37699999999995</v>
      </c>
      <c r="F79" s="47">
        <f t="shared" si="5"/>
        <v>0.27439306219849963</v>
      </c>
      <c r="G79" s="51">
        <f>'NEG Residential'!D78</f>
        <v>3</v>
      </c>
      <c r="H79" s="48">
        <f t="shared" si="6"/>
        <v>3.193150479345106E-6</v>
      </c>
      <c r="I79" s="48">
        <f t="shared" si="7"/>
        <v>0.99995742466027537</v>
      </c>
    </row>
    <row r="80" spans="2:9" x14ac:dyDescent="0.2">
      <c r="B80" s="44">
        <f>'NEG Residential'!B79</f>
        <v>1320</v>
      </c>
      <c r="C80" s="45">
        <f>IF('NEG Res Win'!B80&gt;20,20*(Rates!$C$13+Rates!$C$17)+('NEG Res Win'!B80-20)*(Rates!$C$13+Rates!$C$19),'NEG Res Win'!B80*(Rates!$C$13+Rates!$C$17))+Rates!$C$26</f>
        <v>770.73320000000001</v>
      </c>
      <c r="D80" s="45">
        <f>IF('NEG Res Win'!B80&gt;20,20*(Rates!$D$13+Rates!$D$17)+('NEG Res Win'!B80-20)*(Rates!$D$13+Rates!$D$19),'NEG Res Win'!B80*(Rates!$D$13+Rates!$D$17))+Rates!$D$26</f>
        <v>982.31599999999992</v>
      </c>
      <c r="E80" s="46">
        <f t="shared" si="4"/>
        <v>211.58279999999991</v>
      </c>
      <c r="F80" s="47">
        <f t="shared" si="5"/>
        <v>0.27452145567363634</v>
      </c>
      <c r="G80" s="51">
        <f>'NEG Residential'!D79</f>
        <v>2</v>
      </c>
      <c r="H80" s="48">
        <f t="shared" si="6"/>
        <v>2.1287669862300708E-6</v>
      </c>
      <c r="I80" s="48">
        <f t="shared" si="7"/>
        <v>0.99995955342726162</v>
      </c>
    </row>
    <row r="81" spans="2:9" x14ac:dyDescent="0.2">
      <c r="B81" s="44">
        <f>'NEG Residential'!B80</f>
        <v>1340</v>
      </c>
      <c r="C81" s="45">
        <f>IF('NEG Res Win'!B81&gt;20,20*(Rates!$C$13+Rates!$C$17)+('NEG Res Win'!B81-20)*(Rates!$C$13+Rates!$C$19),'NEG Res Win'!B81*(Rates!$C$13+Rates!$C$17))+Rates!$C$26</f>
        <v>782.05579999999998</v>
      </c>
      <c r="D81" s="45">
        <f>IF('NEG Res Win'!B81&gt;20,20*(Rates!$D$13+Rates!$D$17)+('NEG Res Win'!B81-20)*(Rates!$D$13+Rates!$D$19),'NEG Res Win'!B81*(Rates!$D$13+Rates!$D$17))+Rates!$D$26</f>
        <v>996.84439999999995</v>
      </c>
      <c r="E81" s="46">
        <f t="shared" si="4"/>
        <v>214.78859999999997</v>
      </c>
      <c r="F81" s="47">
        <f t="shared" si="5"/>
        <v>0.27464613138857863</v>
      </c>
      <c r="G81" s="51">
        <f>'NEG Residential'!D80</f>
        <v>1</v>
      </c>
      <c r="H81" s="48">
        <f t="shared" si="6"/>
        <v>1.0643834931150354E-6</v>
      </c>
      <c r="I81" s="48">
        <f t="shared" si="7"/>
        <v>0.99996061781075474</v>
      </c>
    </row>
    <row r="82" spans="2:9" x14ac:dyDescent="0.2">
      <c r="B82" s="44">
        <f>'NEG Residential'!B81</f>
        <v>1360</v>
      </c>
      <c r="C82" s="45">
        <f>IF('NEG Res Win'!B82&gt;20,20*(Rates!$C$13+Rates!$C$17)+('NEG Res Win'!B82-20)*(Rates!$C$13+Rates!$C$19),'NEG Res Win'!B82*(Rates!$C$13+Rates!$C$17))+Rates!$C$26</f>
        <v>793.37839999999994</v>
      </c>
      <c r="D82" s="45">
        <f>IF('NEG Res Win'!B82&gt;20,20*(Rates!$D$13+Rates!$D$17)+('NEG Res Win'!B82-20)*(Rates!$D$13+Rates!$D$19),'NEG Res Win'!B82*(Rates!$D$13+Rates!$D$17))+Rates!$D$26</f>
        <v>1011.3728</v>
      </c>
      <c r="E82" s="46">
        <f t="shared" si="4"/>
        <v>217.99440000000004</v>
      </c>
      <c r="F82" s="47">
        <f t="shared" si="5"/>
        <v>0.27476724851596673</v>
      </c>
      <c r="G82" s="51">
        <f>'NEG Residential'!D81</f>
        <v>1</v>
      </c>
      <c r="H82" s="48">
        <f t="shared" si="6"/>
        <v>1.0643834931150354E-6</v>
      </c>
      <c r="I82" s="48">
        <f t="shared" si="7"/>
        <v>0.99996168219424786</v>
      </c>
    </row>
    <row r="83" spans="2:9" x14ac:dyDescent="0.2">
      <c r="B83" s="44">
        <f>'NEG Residential'!B82</f>
        <v>1380</v>
      </c>
      <c r="C83" s="45">
        <f>IF('NEG Res Win'!B83&gt;20,20*(Rates!$C$13+Rates!$C$17)+('NEG Res Win'!B83-20)*(Rates!$C$13+Rates!$C$19),'NEG Res Win'!B83*(Rates!$C$13+Rates!$C$17))+Rates!$C$26</f>
        <v>804.70100000000002</v>
      </c>
      <c r="D83" s="45">
        <f>IF('NEG Res Win'!B83&gt;20,20*(Rates!$D$13+Rates!$D$17)+('NEG Res Win'!B83-20)*(Rates!$D$13+Rates!$D$19),'NEG Res Win'!B83*(Rates!$D$13+Rates!$D$17))+Rates!$D$26</f>
        <v>1025.9012</v>
      </c>
      <c r="E83" s="46">
        <f t="shared" si="4"/>
        <v>221.2002</v>
      </c>
      <c r="F83" s="47">
        <f t="shared" si="5"/>
        <v>0.27488495726984308</v>
      </c>
      <c r="G83" s="51">
        <f>'NEG Residential'!D82</f>
        <v>2</v>
      </c>
      <c r="H83" s="48">
        <f t="shared" si="6"/>
        <v>2.1287669862300708E-6</v>
      </c>
      <c r="I83" s="48">
        <f t="shared" si="7"/>
        <v>0.9999638109612341</v>
      </c>
    </row>
    <row r="84" spans="2:9" x14ac:dyDescent="0.2">
      <c r="B84" s="44">
        <f>'NEG Residential'!B83</f>
        <v>1400</v>
      </c>
      <c r="C84" s="45">
        <f>IF('NEG Res Win'!B84&gt;20,20*(Rates!$C$13+Rates!$C$17)+('NEG Res Win'!B84-20)*(Rates!$C$13+Rates!$C$19),'NEG Res Win'!B84*(Rates!$C$13+Rates!$C$17))+Rates!$C$26</f>
        <v>816.02359999999999</v>
      </c>
      <c r="D84" s="45">
        <f>IF('NEG Res Win'!B84&gt;20,20*(Rates!$D$13+Rates!$D$17)+('NEG Res Win'!B84-20)*(Rates!$D$13+Rates!$D$19),'NEG Res Win'!B84*(Rates!$D$13+Rates!$D$17))+Rates!$D$26</f>
        <v>1040.4295999999999</v>
      </c>
      <c r="E84" s="46">
        <f t="shared" si="4"/>
        <v>224.40599999999995</v>
      </c>
      <c r="F84" s="47">
        <f t="shared" si="5"/>
        <v>0.27499939952717051</v>
      </c>
      <c r="G84" s="51">
        <f>'NEG Residential'!D83</f>
        <v>2</v>
      </c>
      <c r="H84" s="48">
        <f t="shared" si="6"/>
        <v>2.1287669862300708E-6</v>
      </c>
      <c r="I84" s="48">
        <f t="shared" si="7"/>
        <v>0.99996593972822034</v>
      </c>
    </row>
    <row r="85" spans="2:9" x14ac:dyDescent="0.2">
      <c r="B85" s="44">
        <f>'NEG Residential'!B84</f>
        <v>1420</v>
      </c>
      <c r="C85" s="45">
        <f>IF('NEG Res Win'!B85&gt;20,20*(Rates!$C$13+Rates!$C$17)+('NEG Res Win'!B85-20)*(Rates!$C$13+Rates!$C$19),'NEG Res Win'!B85*(Rates!$C$13+Rates!$C$17))+Rates!$C$26</f>
        <v>827.34619999999995</v>
      </c>
      <c r="D85" s="45">
        <f>IF('NEG Res Win'!B85&gt;20,20*(Rates!$D$13+Rates!$D$17)+('NEG Res Win'!B85-20)*(Rates!$D$13+Rates!$D$19),'NEG Res Win'!B85*(Rates!$D$13+Rates!$D$17))+Rates!$D$26</f>
        <v>1054.9579999999999</v>
      </c>
      <c r="E85" s="46">
        <f t="shared" si="4"/>
        <v>227.6117999999999</v>
      </c>
      <c r="F85" s="47">
        <f t="shared" si="5"/>
        <v>0.27511070939831467</v>
      </c>
      <c r="G85" s="51">
        <f>'NEG Residential'!D84</f>
        <v>2</v>
      </c>
      <c r="H85" s="48">
        <f t="shared" si="6"/>
        <v>2.1287669862300708E-6</v>
      </c>
      <c r="I85" s="48">
        <f t="shared" si="7"/>
        <v>0.99996806849520659</v>
      </c>
    </row>
    <row r="86" spans="2:9" x14ac:dyDescent="0.2">
      <c r="B86" s="44">
        <f>'NEG Residential'!B85</f>
        <v>1440</v>
      </c>
      <c r="C86" s="45">
        <f>IF('NEG Res Win'!B86&gt;20,20*(Rates!$C$13+Rates!$C$17)+('NEG Res Win'!B86-20)*(Rates!$C$13+Rates!$C$19),'NEG Res Win'!B86*(Rates!$C$13+Rates!$C$17))+Rates!$C$26</f>
        <v>838.66880000000003</v>
      </c>
      <c r="D86" s="45">
        <f>IF('NEG Res Win'!B86&gt;20,20*(Rates!$D$13+Rates!$D$17)+('NEG Res Win'!B86-20)*(Rates!$D$13+Rates!$D$19),'NEG Res Win'!B86*(Rates!$D$13+Rates!$D$17))+Rates!$D$26</f>
        <v>1069.4864</v>
      </c>
      <c r="E86" s="46">
        <f t="shared" si="4"/>
        <v>230.81759999999997</v>
      </c>
      <c r="F86" s="47">
        <f t="shared" si="5"/>
        <v>0.2752190137513163</v>
      </c>
      <c r="G86" s="51">
        <f>'NEG Residential'!D85</f>
        <v>2</v>
      </c>
      <c r="H86" s="48">
        <f t="shared" si="6"/>
        <v>2.1287669862300708E-6</v>
      </c>
      <c r="I86" s="48">
        <f t="shared" si="7"/>
        <v>0.99997019726219283</v>
      </c>
    </row>
    <row r="87" spans="2:9" x14ac:dyDescent="0.2">
      <c r="B87" s="44">
        <f>'NEG Residential'!B86</f>
        <v>1500</v>
      </c>
      <c r="C87" s="45">
        <f>IF('NEG Res Win'!B87&gt;20,20*(Rates!$C$13+Rates!$C$17)+('NEG Res Win'!B87-20)*(Rates!$C$13+Rates!$C$19),'NEG Res Win'!B87*(Rates!$C$13+Rates!$C$17))+Rates!$C$26</f>
        <v>872.63660000000004</v>
      </c>
      <c r="D87" s="45">
        <f>IF('NEG Res Win'!B87&gt;20,20*(Rates!$D$13+Rates!$D$17)+('NEG Res Win'!B87-20)*(Rates!$D$13+Rates!$D$19),'NEG Res Win'!B87*(Rates!$D$13+Rates!$D$17))+Rates!$D$26</f>
        <v>1113.0716</v>
      </c>
      <c r="E87" s="46">
        <f t="shared" si="4"/>
        <v>240.43499999999995</v>
      </c>
      <c r="F87" s="47">
        <f t="shared" si="5"/>
        <v>0.27552706361387996</v>
      </c>
      <c r="G87" s="51">
        <f>'NEG Residential'!D86</f>
        <v>2</v>
      </c>
      <c r="H87" s="48">
        <f t="shared" si="6"/>
        <v>2.1287669862300708E-6</v>
      </c>
      <c r="I87" s="48">
        <f t="shared" si="7"/>
        <v>0.99997232602917907</v>
      </c>
    </row>
    <row r="88" spans="2:9" x14ac:dyDescent="0.2">
      <c r="B88" s="44">
        <f>'NEG Residential'!B87</f>
        <v>1520</v>
      </c>
      <c r="C88" s="45">
        <f>IF('NEG Res Win'!B88&gt;20,20*(Rates!$C$13+Rates!$C$17)+('NEG Res Win'!B88-20)*(Rates!$C$13+Rates!$C$19),'NEG Res Win'!B88*(Rates!$C$13+Rates!$C$17))+Rates!$C$26</f>
        <v>883.95920000000001</v>
      </c>
      <c r="D88" s="45">
        <f>IF('NEG Res Win'!B88&gt;20,20*(Rates!$D$13+Rates!$D$17)+('NEG Res Win'!B88-20)*(Rates!$D$13+Rates!$D$19),'NEG Res Win'!B88*(Rates!$D$13+Rates!$D$17))+Rates!$D$26</f>
        <v>1127.5999999999999</v>
      </c>
      <c r="E88" s="46">
        <f t="shared" si="4"/>
        <v>243.6407999999999</v>
      </c>
      <c r="F88" s="47">
        <f t="shared" si="5"/>
        <v>0.27562448583599775</v>
      </c>
      <c r="G88" s="51">
        <f>'NEG Residential'!D87</f>
        <v>1</v>
      </c>
      <c r="H88" s="48">
        <f t="shared" si="6"/>
        <v>1.0643834931150354E-6</v>
      </c>
      <c r="I88" s="48">
        <f t="shared" si="7"/>
        <v>0.99997339041267219</v>
      </c>
    </row>
    <row r="89" spans="2:9" x14ac:dyDescent="0.2">
      <c r="B89" s="44">
        <f>'NEG Residential'!B88</f>
        <v>1540</v>
      </c>
      <c r="C89" s="45">
        <f>IF('NEG Res Win'!B89&gt;20,20*(Rates!$C$13+Rates!$C$17)+('NEG Res Win'!B89-20)*(Rates!$C$13+Rates!$C$19),'NEG Res Win'!B89*(Rates!$C$13+Rates!$C$17))+Rates!$C$26</f>
        <v>895.28179999999998</v>
      </c>
      <c r="D89" s="45">
        <f>IF('NEG Res Win'!B89&gt;20,20*(Rates!$D$13+Rates!$D$17)+('NEG Res Win'!B89-20)*(Rates!$D$13+Rates!$D$19),'NEG Res Win'!B89*(Rates!$D$13+Rates!$D$17))+Rates!$D$26</f>
        <v>1142.1284000000001</v>
      </c>
      <c r="E89" s="46">
        <f t="shared" si="4"/>
        <v>246.84660000000008</v>
      </c>
      <c r="F89" s="47">
        <f t="shared" si="5"/>
        <v>0.27571944386672453</v>
      </c>
      <c r="G89" s="51">
        <f>'NEG Residential'!D88</f>
        <v>5</v>
      </c>
      <c r="H89" s="48">
        <f t="shared" si="6"/>
        <v>5.3219174655751768E-6</v>
      </c>
      <c r="I89" s="48">
        <f t="shared" si="7"/>
        <v>0.9999787123301378</v>
      </c>
    </row>
    <row r="90" spans="2:9" x14ac:dyDescent="0.2">
      <c r="B90" s="44">
        <f>'NEG Residential'!B89</f>
        <v>1560</v>
      </c>
      <c r="C90" s="45">
        <f>IF('NEG Res Win'!B90&gt;20,20*(Rates!$C$13+Rates!$C$17)+('NEG Res Win'!B90-20)*(Rates!$C$13+Rates!$C$19),'NEG Res Win'!B90*(Rates!$C$13+Rates!$C$17))+Rates!$C$26</f>
        <v>906.60439999999994</v>
      </c>
      <c r="D90" s="45">
        <f>IF('NEG Res Win'!B90&gt;20,20*(Rates!$D$13+Rates!$D$17)+('NEG Res Win'!B90-20)*(Rates!$D$13+Rates!$D$19),'NEG Res Win'!B90*(Rates!$D$13+Rates!$D$17))+Rates!$D$26</f>
        <v>1156.6568</v>
      </c>
      <c r="E90" s="46">
        <f t="shared" si="4"/>
        <v>250.05240000000003</v>
      </c>
      <c r="F90" s="47">
        <f t="shared" si="5"/>
        <v>0.27581203003206256</v>
      </c>
      <c r="G90" s="51">
        <f>'NEG Residential'!D89</f>
        <v>2</v>
      </c>
      <c r="H90" s="48">
        <f t="shared" si="6"/>
        <v>2.1287669862300708E-6</v>
      </c>
      <c r="I90" s="48">
        <f t="shared" si="7"/>
        <v>0.99998084109712404</v>
      </c>
    </row>
    <row r="91" spans="2:9" x14ac:dyDescent="0.2">
      <c r="B91" s="44">
        <f>'NEG Residential'!B90</f>
        <v>1600</v>
      </c>
      <c r="C91" s="45">
        <f>IF('NEG Res Win'!B91&gt;20,20*(Rates!$C$13+Rates!$C$17)+('NEG Res Win'!B91-20)*(Rates!$C$13+Rates!$C$19),'NEG Res Win'!B91*(Rates!$C$13+Rates!$C$17))+Rates!$C$26</f>
        <v>929.24959999999999</v>
      </c>
      <c r="D91" s="45">
        <f>IF('NEG Res Win'!B91&gt;20,20*(Rates!$D$13+Rates!$D$17)+('NEG Res Win'!B91-20)*(Rates!$D$13+Rates!$D$19),'NEG Res Win'!B91*(Rates!$D$13+Rates!$D$17))+Rates!$D$26</f>
        <v>1185.7136</v>
      </c>
      <c r="E91" s="46">
        <f t="shared" si="4"/>
        <v>256.46400000000006</v>
      </c>
      <c r="F91" s="47">
        <f t="shared" si="5"/>
        <v>0.27599043357134623</v>
      </c>
      <c r="G91" s="51">
        <f>'NEG Residential'!D90</f>
        <v>1</v>
      </c>
      <c r="H91" s="48">
        <f t="shared" si="6"/>
        <v>1.0643834931150354E-6</v>
      </c>
      <c r="I91" s="48">
        <f t="shared" si="7"/>
        <v>0.99998190548061716</v>
      </c>
    </row>
    <row r="92" spans="2:9" x14ac:dyDescent="0.2">
      <c r="B92" s="44">
        <f>'NEG Residential'!B91</f>
        <v>1620</v>
      </c>
      <c r="C92" s="45">
        <f>IF('NEG Res Win'!B92&gt;20,20*(Rates!$C$13+Rates!$C$17)+('NEG Res Win'!B92-20)*(Rates!$C$13+Rates!$C$19),'NEG Res Win'!B92*(Rates!$C$13+Rates!$C$17))+Rates!$C$26</f>
        <v>940.57219999999995</v>
      </c>
      <c r="D92" s="45">
        <f>IF('NEG Res Win'!B92&gt;20,20*(Rates!$D$13+Rates!$D$17)+('NEG Res Win'!B92-20)*(Rates!$D$13+Rates!$D$19),'NEG Res Win'!B92*(Rates!$D$13+Rates!$D$17))+Rates!$D$26</f>
        <v>1200.242</v>
      </c>
      <c r="E92" s="46">
        <f t="shared" si="4"/>
        <v>259.66980000000001</v>
      </c>
      <c r="F92" s="47">
        <f t="shared" si="5"/>
        <v>0.27607641391059617</v>
      </c>
      <c r="G92" s="51">
        <f>'NEG Residential'!D91</f>
        <v>2</v>
      </c>
      <c r="H92" s="48">
        <f t="shared" si="6"/>
        <v>2.1287669862300708E-6</v>
      </c>
      <c r="I92" s="48">
        <f t="shared" si="7"/>
        <v>0.9999840342476034</v>
      </c>
    </row>
    <row r="93" spans="2:9" x14ac:dyDescent="0.2">
      <c r="B93" s="44">
        <f>'NEG Residential'!B92</f>
        <v>1640</v>
      </c>
      <c r="C93" s="45">
        <f>IF('NEG Res Win'!B93&gt;20,20*(Rates!$C$13+Rates!$C$17)+('NEG Res Win'!B93-20)*(Rates!$C$13+Rates!$C$19),'NEG Res Win'!B93*(Rates!$C$13+Rates!$C$17))+Rates!$C$26</f>
        <v>951.89480000000003</v>
      </c>
      <c r="D93" s="45">
        <f>IF('NEG Res Win'!B93&gt;20,20*(Rates!$D$13+Rates!$D$17)+('NEG Res Win'!B93-20)*(Rates!$D$13+Rates!$D$19),'NEG Res Win'!B93*(Rates!$D$13+Rates!$D$17))+Rates!$D$26</f>
        <v>1214.7703999999999</v>
      </c>
      <c r="E93" s="46">
        <f t="shared" si="4"/>
        <v>262.87559999999985</v>
      </c>
      <c r="F93" s="47">
        <f t="shared" si="5"/>
        <v>0.27616034881165424</v>
      </c>
      <c r="G93" s="51">
        <f>'NEG Residential'!D92</f>
        <v>1</v>
      </c>
      <c r="H93" s="48">
        <f t="shared" si="6"/>
        <v>1.0643834931150354E-6</v>
      </c>
      <c r="I93" s="48">
        <f t="shared" si="7"/>
        <v>0.99998509863109653</v>
      </c>
    </row>
    <row r="94" spans="2:9" x14ac:dyDescent="0.2">
      <c r="B94" s="44">
        <f>'NEG Residential'!B93</f>
        <v>1660</v>
      </c>
      <c r="C94" s="45">
        <f>IF('NEG Res Win'!B94&gt;20,20*(Rates!$C$13+Rates!$C$17)+('NEG Res Win'!B94-20)*(Rates!$C$13+Rates!$C$19),'NEG Res Win'!B94*(Rates!$C$13+Rates!$C$17))+Rates!$C$26</f>
        <v>963.2174</v>
      </c>
      <c r="D94" s="45">
        <f>IF('NEG Res Win'!B94&gt;20,20*(Rates!$D$13+Rates!$D$17)+('NEG Res Win'!B94-20)*(Rates!$D$13+Rates!$D$19),'NEG Res Win'!B94*(Rates!$D$13+Rates!$D$17))+Rates!$D$26</f>
        <v>1229.2988</v>
      </c>
      <c r="E94" s="46">
        <f t="shared" si="4"/>
        <v>266.08140000000003</v>
      </c>
      <c r="F94" s="47">
        <f t="shared" si="5"/>
        <v>0.276242310406768</v>
      </c>
      <c r="G94" s="51">
        <f>'NEG Residential'!D93</f>
        <v>1</v>
      </c>
      <c r="H94" s="48">
        <f t="shared" si="6"/>
        <v>1.0643834931150354E-6</v>
      </c>
      <c r="I94" s="48">
        <f t="shared" si="7"/>
        <v>0.99998616301458965</v>
      </c>
    </row>
    <row r="95" spans="2:9" x14ac:dyDescent="0.2">
      <c r="B95" s="44">
        <f>'NEG Residential'!B94</f>
        <v>1680</v>
      </c>
      <c r="C95" s="45">
        <f>IF('NEG Res Win'!B95&gt;20,20*(Rates!$C$13+Rates!$C$17)+('NEG Res Win'!B95-20)*(Rates!$C$13+Rates!$C$19),'NEG Res Win'!B95*(Rates!$C$13+Rates!$C$17))+Rates!$C$26</f>
        <v>974.54</v>
      </c>
      <c r="D95" s="45">
        <f>IF('NEG Res Win'!B95&gt;20,20*(Rates!$D$13+Rates!$D$17)+('NEG Res Win'!B95-20)*(Rates!$D$13+Rates!$D$19),'NEG Res Win'!B95*(Rates!$D$13+Rates!$D$17))+Rates!$D$26</f>
        <v>1243.8271999999999</v>
      </c>
      <c r="E95" s="46">
        <f t="shared" si="4"/>
        <v>269.28719999999998</v>
      </c>
      <c r="F95" s="47">
        <f t="shared" si="5"/>
        <v>0.27632236747593736</v>
      </c>
      <c r="G95" s="51">
        <f>'NEG Residential'!D94</f>
        <v>1</v>
      </c>
      <c r="H95" s="48">
        <f t="shared" si="6"/>
        <v>1.0643834931150354E-6</v>
      </c>
      <c r="I95" s="48">
        <f t="shared" si="7"/>
        <v>0.99998722739808277</v>
      </c>
    </row>
    <row r="96" spans="2:9" x14ac:dyDescent="0.2">
      <c r="B96" s="44">
        <f>'NEG Residential'!B95</f>
        <v>1700</v>
      </c>
      <c r="C96" s="45">
        <f>IF('NEG Res Win'!B96&gt;20,20*(Rates!$C$13+Rates!$C$17)+('NEG Res Win'!B96-20)*(Rates!$C$13+Rates!$C$19),'NEG Res Win'!B96*(Rates!$C$13+Rates!$C$17))+Rates!$C$26</f>
        <v>985.86260000000004</v>
      </c>
      <c r="D96" s="45">
        <f>IF('NEG Res Win'!B96&gt;20,20*(Rates!$D$13+Rates!$D$17)+('NEG Res Win'!B96-20)*(Rates!$D$13+Rates!$D$19),'NEG Res Win'!B96*(Rates!$D$13+Rates!$D$17))+Rates!$D$26</f>
        <v>1258.3555999999999</v>
      </c>
      <c r="E96" s="46">
        <f t="shared" si="4"/>
        <v>272.49299999999982</v>
      </c>
      <c r="F96" s="47">
        <f t="shared" si="5"/>
        <v>0.27640058563941855</v>
      </c>
      <c r="G96" s="51">
        <f>'NEG Residential'!D95</f>
        <v>1</v>
      </c>
      <c r="H96" s="48">
        <f t="shared" si="6"/>
        <v>1.0643834931150354E-6</v>
      </c>
      <c r="I96" s="48">
        <f t="shared" si="7"/>
        <v>0.99998829178157589</v>
      </c>
    </row>
    <row r="97" spans="2:9" x14ac:dyDescent="0.2">
      <c r="B97" s="44">
        <f>'NEG Residential'!B96</f>
        <v>1760</v>
      </c>
      <c r="C97" s="45">
        <f>IF('NEG Res Win'!B97&gt;20,20*(Rates!$C$13+Rates!$C$17)+('NEG Res Win'!B97-20)*(Rates!$C$13+Rates!$C$19),'NEG Res Win'!B97*(Rates!$C$13+Rates!$C$17))+Rates!$C$26</f>
        <v>1019.8304000000001</v>
      </c>
      <c r="D97" s="45">
        <f>IF('NEG Res Win'!B97&gt;20,20*(Rates!$D$13+Rates!$D$17)+('NEG Res Win'!B97-20)*(Rates!$D$13+Rates!$D$19),'NEG Res Win'!B97*(Rates!$D$13+Rates!$D$17))+Rates!$D$26</f>
        <v>1301.9407999999999</v>
      </c>
      <c r="E97" s="46">
        <f t="shared" si="4"/>
        <v>282.1103999999998</v>
      </c>
      <c r="F97" s="47">
        <f t="shared" si="5"/>
        <v>0.27662481918562126</v>
      </c>
      <c r="G97" s="51">
        <f>'NEG Residential'!D96</f>
        <v>1</v>
      </c>
      <c r="H97" s="48">
        <f t="shared" si="6"/>
        <v>1.0643834931150354E-6</v>
      </c>
      <c r="I97" s="48">
        <f t="shared" si="7"/>
        <v>0.99998935616506901</v>
      </c>
    </row>
    <row r="98" spans="2:9" x14ac:dyDescent="0.2">
      <c r="B98" s="44">
        <f>'NEG Residential'!B97</f>
        <v>2060</v>
      </c>
      <c r="C98" s="45">
        <f>IF('NEG Res Win'!B98&gt;20,20*(Rates!$C$13+Rates!$C$17)+('NEG Res Win'!B98-20)*(Rates!$C$13+Rates!$C$19),'NEG Res Win'!B98*(Rates!$C$13+Rates!$C$17))+Rates!$C$26</f>
        <v>1189.6694000000002</v>
      </c>
      <c r="D98" s="45">
        <f>IF('NEG Res Win'!B98&gt;20,20*(Rates!$D$13+Rates!$D$17)+('NEG Res Win'!B98-20)*(Rates!$D$13+Rates!$D$19),'NEG Res Win'!B98*(Rates!$D$13+Rates!$D$17))+Rates!$D$26</f>
        <v>1519.8668</v>
      </c>
      <c r="E98" s="46">
        <f t="shared" si="4"/>
        <v>330.19739999999979</v>
      </c>
      <c r="F98" s="47">
        <f t="shared" si="5"/>
        <v>0.27755391539868113</v>
      </c>
      <c r="G98" s="51">
        <f>'NEG Residential'!D97</f>
        <v>2</v>
      </c>
      <c r="H98" s="48">
        <f t="shared" si="6"/>
        <v>2.1287669862300708E-6</v>
      </c>
      <c r="I98" s="48">
        <f t="shared" si="7"/>
        <v>0.99999148493205525</v>
      </c>
    </row>
    <row r="99" spans="2:9" x14ac:dyDescent="0.2">
      <c r="B99" s="44">
        <f>'NEG Residential'!B98</f>
        <v>2140</v>
      </c>
      <c r="C99" s="45">
        <f>IF('NEG Res Win'!B99&gt;20,20*(Rates!$C$13+Rates!$C$17)+('NEG Res Win'!B99-20)*(Rates!$C$13+Rates!$C$19),'NEG Res Win'!B99*(Rates!$C$13+Rates!$C$17))+Rates!$C$26</f>
        <v>1234.9598000000001</v>
      </c>
      <c r="D99" s="45">
        <f>IF('NEG Res Win'!B99&gt;20,20*(Rates!$D$13+Rates!$D$17)+('NEG Res Win'!B99-20)*(Rates!$D$13+Rates!$D$19),'NEG Res Win'!B99*(Rates!$D$13+Rates!$D$17))+Rates!$D$26</f>
        <v>1577.9803999999999</v>
      </c>
      <c r="E99" s="46">
        <f t="shared" si="4"/>
        <v>343.02059999999983</v>
      </c>
      <c r="F99" s="47">
        <f t="shared" si="5"/>
        <v>0.27775851489254938</v>
      </c>
      <c r="G99" s="51">
        <f>'NEG Residential'!D98</f>
        <v>1</v>
      </c>
      <c r="H99" s="48">
        <f t="shared" si="6"/>
        <v>1.0643834931150354E-6</v>
      </c>
      <c r="I99" s="48">
        <f t="shared" si="7"/>
        <v>0.99999254931554837</v>
      </c>
    </row>
    <row r="100" spans="2:9" x14ac:dyDescent="0.2">
      <c r="B100" s="44">
        <f>'NEG Residential'!B99</f>
        <v>2380</v>
      </c>
      <c r="C100" s="45">
        <f>IF('NEG Res Win'!B100&gt;20,20*(Rates!$C$13+Rates!$C$17)+('NEG Res Win'!B100-20)*(Rates!$C$13+Rates!$C$19),'NEG Res Win'!B100*(Rates!$C$13+Rates!$C$17))+Rates!$C$26</f>
        <v>1370.8310000000001</v>
      </c>
      <c r="D100" s="45">
        <f>IF('NEG Res Win'!B100&gt;20,20*(Rates!$D$13+Rates!$D$17)+('NEG Res Win'!B100-20)*(Rates!$D$13+Rates!$D$19),'NEG Res Win'!B100*(Rates!$D$13+Rates!$D$17))+Rates!$D$26</f>
        <v>1752.3211999999999</v>
      </c>
      <c r="E100" s="46">
        <f t="shared" si="4"/>
        <v>381.49019999999973</v>
      </c>
      <c r="F100" s="47">
        <f t="shared" si="5"/>
        <v>0.2782911970913991</v>
      </c>
      <c r="G100" s="51">
        <f>'NEG Residential'!D99</f>
        <v>1</v>
      </c>
      <c r="H100" s="48">
        <f t="shared" si="6"/>
        <v>1.0643834931150354E-6</v>
      </c>
      <c r="I100" s="48">
        <f t="shared" si="7"/>
        <v>0.99999361369904149</v>
      </c>
    </row>
    <row r="101" spans="2:9" x14ac:dyDescent="0.2">
      <c r="B101" s="44">
        <f>'NEG Residential'!B100</f>
        <v>3160</v>
      </c>
      <c r="C101" s="45">
        <f>IF('NEG Res Win'!B101&gt;20,20*(Rates!$C$13+Rates!$C$17)+('NEG Res Win'!B101-20)*(Rates!$C$13+Rates!$C$19),'NEG Res Win'!B101*(Rates!$C$13+Rates!$C$17))+Rates!$C$26</f>
        <v>1812.4124000000002</v>
      </c>
      <c r="D101" s="45">
        <f>IF('NEG Res Win'!B101&gt;20,20*(Rates!$D$13+Rates!$D$17)+('NEG Res Win'!B101-20)*(Rates!$D$13+Rates!$D$19),'NEG Res Win'!B101*(Rates!$D$13+Rates!$D$17))+Rates!$D$26</f>
        <v>2318.9287999999997</v>
      </c>
      <c r="E101" s="46">
        <f t="shared" si="4"/>
        <v>506.51639999999952</v>
      </c>
      <c r="F101" s="47">
        <f t="shared" si="5"/>
        <v>0.27947083125231292</v>
      </c>
      <c r="G101" s="51">
        <f>'NEG Residential'!D100</f>
        <v>1</v>
      </c>
      <c r="H101" s="48">
        <f t="shared" si="6"/>
        <v>1.0643834931150354E-6</v>
      </c>
      <c r="I101" s="48">
        <f t="shared" si="7"/>
        <v>0.99999467808253462</v>
      </c>
    </row>
    <row r="102" spans="2:9" x14ac:dyDescent="0.2">
      <c r="B102" s="44">
        <f>'NEG Residential'!B101</f>
        <v>3340</v>
      </c>
      <c r="C102" s="45">
        <f>IF('NEG Res Win'!B102&gt;20,20*(Rates!$C$13+Rates!$C$17)+('NEG Res Win'!B102-20)*(Rates!$C$13+Rates!$C$19),'NEG Res Win'!B102*(Rates!$C$13+Rates!$C$17))+Rates!$C$26</f>
        <v>1914.3158000000001</v>
      </c>
      <c r="D102" s="45">
        <f>IF('NEG Res Win'!B102&gt;20,20*(Rates!$D$13+Rates!$D$17)+('NEG Res Win'!B102-20)*(Rates!$D$13+Rates!$D$19),'NEG Res Win'!B102*(Rates!$D$13+Rates!$D$17))+Rates!$D$26</f>
        <v>2449.6843999999996</v>
      </c>
      <c r="E102" s="46">
        <f t="shared" si="4"/>
        <v>535.36859999999956</v>
      </c>
      <c r="F102" s="47">
        <f t="shared" si="5"/>
        <v>0.27966576883500599</v>
      </c>
      <c r="G102" s="51">
        <f>'NEG Residential'!D101</f>
        <v>1</v>
      </c>
      <c r="H102" s="48">
        <f t="shared" si="6"/>
        <v>1.0643834931150354E-6</v>
      </c>
      <c r="I102" s="48">
        <f t="shared" si="7"/>
        <v>0.99999574246602774</v>
      </c>
    </row>
    <row r="103" spans="2:9" x14ac:dyDescent="0.2">
      <c r="B103" s="44">
        <f>'NEG Residential'!B102</f>
        <v>4120</v>
      </c>
      <c r="C103" s="45">
        <f>IF('NEG Res Win'!B103&gt;20,20*(Rates!$C$13+Rates!$C$17)+('NEG Res Win'!B103-20)*(Rates!$C$13+Rates!$C$19),'NEG Res Win'!B103*(Rates!$C$13+Rates!$C$17))+Rates!$C$26</f>
        <v>2355.8972000000003</v>
      </c>
      <c r="D103" s="45">
        <f>IF('NEG Res Win'!B103&gt;20,20*(Rates!$D$13+Rates!$D$17)+('NEG Res Win'!B103-20)*(Rates!$D$13+Rates!$D$19),'NEG Res Win'!B103*(Rates!$D$13+Rates!$D$17))+Rates!$D$26</f>
        <v>3016.2919999999995</v>
      </c>
      <c r="E103" s="46">
        <f t="shared" si="4"/>
        <v>660.39479999999912</v>
      </c>
      <c r="F103" s="47">
        <f t="shared" si="5"/>
        <v>0.28031562667505144</v>
      </c>
      <c r="G103" s="51">
        <f>'NEG Residential'!D102</f>
        <v>1</v>
      </c>
      <c r="H103" s="48">
        <f t="shared" si="6"/>
        <v>1.0643834931150354E-6</v>
      </c>
      <c r="I103" s="48">
        <f t="shared" si="7"/>
        <v>0.99999680684952086</v>
      </c>
    </row>
    <row r="104" spans="2:9" x14ac:dyDescent="0.2">
      <c r="B104" s="44">
        <f>'NEG Residential'!B103</f>
        <v>4200</v>
      </c>
      <c r="C104" s="45">
        <f>IF('NEG Res Win'!B104&gt;20,20*(Rates!$C$13+Rates!$C$17)+('NEG Res Win'!B104-20)*(Rates!$C$13+Rates!$C$19),'NEG Res Win'!B104*(Rates!$C$13+Rates!$C$17))+Rates!$C$26</f>
        <v>2401.1876000000002</v>
      </c>
      <c r="D104" s="45">
        <f>IF('NEG Res Win'!B104&gt;20,20*(Rates!$D$13+Rates!$D$17)+('NEG Res Win'!B104-20)*(Rates!$D$13+Rates!$D$19),'NEG Res Win'!B104*(Rates!$D$13+Rates!$D$17))+Rates!$D$26</f>
        <v>3074.4055999999996</v>
      </c>
      <c r="E104" s="46">
        <f t="shared" si="4"/>
        <v>673.21799999999939</v>
      </c>
      <c r="F104" s="47">
        <f t="shared" si="5"/>
        <v>0.28036876418985313</v>
      </c>
      <c r="G104" s="51">
        <f>'NEG Residential'!D103</f>
        <v>1</v>
      </c>
      <c r="H104" s="48">
        <f t="shared" si="6"/>
        <v>1.0643834931150354E-6</v>
      </c>
      <c r="I104" s="48">
        <f t="shared" si="7"/>
        <v>0.99999787123301398</v>
      </c>
    </row>
    <row r="105" spans="2:9" x14ac:dyDescent="0.2">
      <c r="B105" s="44">
        <f>'NEG Residential'!B104</f>
        <v>3800</v>
      </c>
      <c r="C105" s="45">
        <f>IF('NEG Res Win'!B105&gt;20,20*(Rates!$C$13+Rates!$C$17)+('NEG Res Win'!B105-20)*(Rates!$C$13+Rates!$C$19),'NEG Res Win'!B105*(Rates!$C$13+Rates!$C$17))+Rates!$C$26</f>
        <v>2174.7356</v>
      </c>
      <c r="D105" s="45">
        <f>IF('NEG Res Win'!B105&gt;20,20*(Rates!$D$13+Rates!$D$17)+('NEG Res Win'!B105-20)*(Rates!$D$13+Rates!$D$19),'NEG Res Win'!B105*(Rates!$D$13+Rates!$D$17))+Rates!$D$26</f>
        <v>2783.8375999999998</v>
      </c>
      <c r="E105" s="46">
        <f t="shared" si="4"/>
        <v>609.10199999999986</v>
      </c>
      <c r="F105" s="47">
        <f t="shared" si="5"/>
        <v>0.2800809440926979</v>
      </c>
      <c r="G105" s="51">
        <f>'NEG Residential'!D104</f>
        <v>1</v>
      </c>
      <c r="H105" s="48">
        <f t="shared" si="6"/>
        <v>1.0643834931150354E-6</v>
      </c>
      <c r="I105" s="48">
        <f t="shared" si="7"/>
        <v>0.9999989356165071</v>
      </c>
    </row>
    <row r="106" spans="2:9" x14ac:dyDescent="0.2">
      <c r="B106" s="44">
        <f>'NEG Residential'!B105</f>
        <v>3920</v>
      </c>
      <c r="C106" s="45">
        <f>IF('NEG Res Win'!B106&gt;20,20*(Rates!$C$13+Rates!$C$17)+('NEG Res Win'!B106-20)*(Rates!$C$13+Rates!$C$19),'NEG Res Win'!B106*(Rates!$C$13+Rates!$C$17))+Rates!$C$26</f>
        <v>2242.6712000000002</v>
      </c>
      <c r="D106" s="45">
        <f>IF('NEG Res Win'!B106&gt;20,20*(Rates!$D$13+Rates!$D$17)+('NEG Res Win'!B106-20)*(Rates!$D$13+Rates!$D$19),'NEG Res Win'!B106*(Rates!$D$13+Rates!$D$17))+Rates!$D$26</f>
        <v>2871.0079999999998</v>
      </c>
      <c r="E106" s="46">
        <f t="shared" si="4"/>
        <v>628.33679999999958</v>
      </c>
      <c r="F106" s="47">
        <f t="shared" si="5"/>
        <v>0.28017339322857471</v>
      </c>
      <c r="G106" s="51">
        <f>'NEG Residential'!D105</f>
        <v>1</v>
      </c>
      <c r="H106" s="48">
        <f t="shared" si="6"/>
        <v>1.0643834931150354E-6</v>
      </c>
      <c r="I106" s="48">
        <f t="shared" si="7"/>
        <v>1.0000000000000002</v>
      </c>
    </row>
    <row r="107" spans="2:9" x14ac:dyDescent="0.2">
      <c r="C107" s="75"/>
      <c r="D107" s="75"/>
      <c r="E107" s="76"/>
      <c r="F107" s="77"/>
    </row>
    <row r="108" spans="2:9" x14ac:dyDescent="0.2">
      <c r="C108" s="75"/>
      <c r="D108" s="75"/>
      <c r="E108" s="76"/>
      <c r="F108" s="77"/>
    </row>
    <row r="109" spans="2:9" x14ac:dyDescent="0.2">
      <c r="C109" s="75"/>
      <c r="D109" s="75"/>
      <c r="E109" s="76"/>
      <c r="F109" s="77"/>
    </row>
    <row r="110" spans="2:9" x14ac:dyDescent="0.2">
      <c r="C110" s="75"/>
      <c r="D110" s="75"/>
      <c r="E110" s="76"/>
      <c r="F110" s="77"/>
    </row>
    <row r="111" spans="2:9" x14ac:dyDescent="0.2">
      <c r="C111" s="75"/>
      <c r="D111" s="75"/>
      <c r="E111" s="76"/>
      <c r="F111" s="77"/>
    </row>
    <row r="112" spans="2:9" x14ac:dyDescent="0.2">
      <c r="C112" s="75"/>
      <c r="D112" s="75"/>
      <c r="E112" s="76"/>
      <c r="F112" s="77"/>
    </row>
    <row r="113" spans="3:6" x14ac:dyDescent="0.2">
      <c r="C113" s="75"/>
      <c r="D113" s="75"/>
      <c r="E113" s="76"/>
      <c r="F113" s="77"/>
    </row>
    <row r="114" spans="3:6" x14ac:dyDescent="0.2">
      <c r="C114" s="75"/>
      <c r="D114" s="75"/>
      <c r="E114" s="76"/>
      <c r="F114" s="77"/>
    </row>
    <row r="115" spans="3:6" x14ac:dyDescent="0.2">
      <c r="C115" s="75"/>
      <c r="D115" s="75"/>
      <c r="E115" s="76"/>
      <c r="F115" s="77"/>
    </row>
    <row r="116" spans="3:6" x14ac:dyDescent="0.2">
      <c r="C116" s="75"/>
      <c r="D116" s="75"/>
      <c r="E116" s="76"/>
      <c r="F116" s="77"/>
    </row>
    <row r="117" spans="3:6" x14ac:dyDescent="0.2">
      <c r="C117" s="75"/>
      <c r="D117" s="75"/>
      <c r="E117" s="76"/>
      <c r="F117" s="77"/>
    </row>
    <row r="118" spans="3:6" x14ac:dyDescent="0.2">
      <c r="C118" s="75"/>
      <c r="D118" s="75"/>
      <c r="E118" s="76"/>
      <c r="F118" s="77"/>
    </row>
    <row r="119" spans="3:6" x14ac:dyDescent="0.2">
      <c r="C119" s="75"/>
      <c r="D119" s="75"/>
      <c r="E119" s="76"/>
      <c r="F119" s="77"/>
    </row>
    <row r="120" spans="3:6" x14ac:dyDescent="0.2">
      <c r="C120" s="75"/>
      <c r="D120" s="75"/>
      <c r="E120" s="76"/>
      <c r="F120" s="77"/>
    </row>
    <row r="121" spans="3:6" x14ac:dyDescent="0.2">
      <c r="C121" s="75"/>
      <c r="D121" s="75"/>
      <c r="E121" s="76"/>
      <c r="F121" s="77"/>
    </row>
    <row r="122" spans="3:6" x14ac:dyDescent="0.2">
      <c r="C122" s="75"/>
      <c r="D122" s="75"/>
      <c r="E122" s="76"/>
      <c r="F122" s="77"/>
    </row>
    <row r="123" spans="3:6" x14ac:dyDescent="0.2">
      <c r="C123" s="75"/>
      <c r="D123" s="75"/>
      <c r="E123" s="76"/>
      <c r="F123" s="77"/>
    </row>
    <row r="124" spans="3:6" x14ac:dyDescent="0.2">
      <c r="C124" s="75"/>
      <c r="D124" s="75"/>
      <c r="E124" s="76"/>
      <c r="F124" s="77"/>
    </row>
    <row r="125" spans="3:6" x14ac:dyDescent="0.2">
      <c r="C125" s="75"/>
      <c r="D125" s="75"/>
      <c r="E125" s="76"/>
      <c r="F125" s="77"/>
    </row>
    <row r="126" spans="3:6" x14ac:dyDescent="0.2">
      <c r="C126" s="75"/>
      <c r="D126" s="75"/>
      <c r="E126" s="76"/>
      <c r="F126" s="77"/>
    </row>
    <row r="127" spans="3:6" x14ac:dyDescent="0.2">
      <c r="C127" s="75"/>
      <c r="D127" s="75"/>
      <c r="E127" s="76"/>
      <c r="F127" s="77"/>
    </row>
    <row r="128" spans="3:6" x14ac:dyDescent="0.2">
      <c r="C128" s="75"/>
      <c r="D128" s="75"/>
      <c r="E128" s="76"/>
      <c r="F128" s="77"/>
    </row>
    <row r="129" spans="3:6" x14ac:dyDescent="0.2">
      <c r="C129" s="75"/>
      <c r="D129" s="75"/>
      <c r="E129" s="76"/>
      <c r="F129" s="77"/>
    </row>
    <row r="130" spans="3:6" x14ac:dyDescent="0.2">
      <c r="C130" s="75"/>
      <c r="D130" s="75"/>
      <c r="E130" s="76"/>
      <c r="F130" s="77"/>
    </row>
    <row r="131" spans="3:6" x14ac:dyDescent="0.2">
      <c r="C131" s="75"/>
      <c r="D131" s="75"/>
      <c r="E131" s="76"/>
      <c r="F131" s="77"/>
    </row>
    <row r="132" spans="3:6" x14ac:dyDescent="0.2">
      <c r="C132" s="75"/>
      <c r="D132" s="75"/>
      <c r="E132" s="76"/>
      <c r="F132" s="77"/>
    </row>
    <row r="133" spans="3:6" x14ac:dyDescent="0.2">
      <c r="C133" s="75"/>
      <c r="D133" s="75"/>
      <c r="E133" s="76"/>
      <c r="F133" s="77"/>
    </row>
    <row r="134" spans="3:6" x14ac:dyDescent="0.2">
      <c r="C134" s="75"/>
      <c r="D134" s="75"/>
      <c r="E134" s="76"/>
      <c r="F134" s="77"/>
    </row>
    <row r="135" spans="3:6" x14ac:dyDescent="0.2">
      <c r="C135" s="75"/>
      <c r="D135" s="75"/>
      <c r="E135" s="76"/>
      <c r="F135" s="77"/>
    </row>
    <row r="136" spans="3:6" x14ac:dyDescent="0.2">
      <c r="C136" s="75"/>
      <c r="D136" s="75"/>
      <c r="E136" s="76"/>
      <c r="F136" s="77"/>
    </row>
    <row r="137" spans="3:6" x14ac:dyDescent="0.2">
      <c r="C137" s="75"/>
      <c r="D137" s="75"/>
      <c r="E137" s="76"/>
      <c r="F137" s="77"/>
    </row>
    <row r="138" spans="3:6" x14ac:dyDescent="0.2">
      <c r="C138" s="75"/>
      <c r="D138" s="75"/>
      <c r="E138" s="76"/>
      <c r="F138" s="77"/>
    </row>
    <row r="139" spans="3:6" x14ac:dyDescent="0.2">
      <c r="C139" s="75"/>
      <c r="D139" s="75"/>
      <c r="E139" s="76"/>
      <c r="F139" s="77"/>
    </row>
    <row r="140" spans="3:6" x14ac:dyDescent="0.2">
      <c r="C140" s="75"/>
      <c r="D140" s="75"/>
      <c r="E140" s="76"/>
      <c r="F140" s="77"/>
    </row>
    <row r="141" spans="3:6" x14ac:dyDescent="0.2">
      <c r="C141" s="75"/>
      <c r="D141" s="75"/>
      <c r="E141" s="76"/>
      <c r="F141" s="77"/>
    </row>
    <row r="142" spans="3:6" x14ac:dyDescent="0.2">
      <c r="C142" s="75"/>
      <c r="D142" s="75"/>
      <c r="E142" s="76"/>
      <c r="F142" s="77"/>
    </row>
    <row r="143" spans="3:6" x14ac:dyDescent="0.2">
      <c r="C143" s="75"/>
      <c r="D143" s="75"/>
      <c r="E143" s="76"/>
      <c r="F143" s="77"/>
    </row>
    <row r="144" spans="3:6" x14ac:dyDescent="0.2">
      <c r="C144" s="75"/>
      <c r="D144" s="75"/>
      <c r="E144" s="76"/>
      <c r="F144" s="77"/>
    </row>
    <row r="145" spans="3:6" x14ac:dyDescent="0.2">
      <c r="C145" s="75"/>
      <c r="D145" s="75"/>
      <c r="E145" s="76"/>
      <c r="F145" s="77"/>
    </row>
    <row r="146" spans="3:6" x14ac:dyDescent="0.2">
      <c r="C146" s="75"/>
      <c r="D146" s="75"/>
      <c r="E146" s="76"/>
      <c r="F146" s="77"/>
    </row>
    <row r="147" spans="3:6" x14ac:dyDescent="0.2">
      <c r="C147" s="75"/>
      <c r="D147" s="75"/>
      <c r="E147" s="76"/>
      <c r="F147" s="77"/>
    </row>
    <row r="148" spans="3:6" x14ac:dyDescent="0.2">
      <c r="C148" s="75"/>
      <c r="D148" s="75"/>
      <c r="E148" s="76"/>
      <c r="F148" s="77"/>
    </row>
    <row r="149" spans="3:6" x14ac:dyDescent="0.2">
      <c r="C149" s="75"/>
      <c r="D149" s="75"/>
      <c r="E149" s="76"/>
      <c r="F149" s="77"/>
    </row>
    <row r="150" spans="3:6" x14ac:dyDescent="0.2">
      <c r="C150" s="75"/>
      <c r="D150" s="75"/>
      <c r="E150" s="76"/>
      <c r="F150" s="77"/>
    </row>
  </sheetData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C4F3E-62C7-4C54-8811-9500D6DE61F2}">
  <sheetPr>
    <pageSetUpPr fitToPage="1"/>
  </sheetPr>
  <dimension ref="B1:K11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7" sqref="I17"/>
    </sheetView>
  </sheetViews>
  <sheetFormatPr defaultColWidth="9.140625" defaultRowHeight="12.75" x14ac:dyDescent="0.2"/>
  <cols>
    <col min="1" max="1" width="4" style="38" customWidth="1"/>
    <col min="2" max="9" width="11.42578125" style="56" customWidth="1"/>
    <col min="10" max="16384" width="9.140625" style="38"/>
  </cols>
  <sheetData>
    <row r="1" spans="2:11" x14ac:dyDescent="0.2">
      <c r="B1" s="74" t="s">
        <v>23</v>
      </c>
    </row>
    <row r="2" spans="2:11" x14ac:dyDescent="0.2">
      <c r="B2" s="74" t="s">
        <v>40</v>
      </c>
      <c r="G2" s="43" t="s">
        <v>44</v>
      </c>
      <c r="I2" s="55">
        <f>'NEG Residential'!L3</f>
        <v>25.291190238105589</v>
      </c>
    </row>
    <row r="3" spans="2:11" x14ac:dyDescent="0.2">
      <c r="B3" s="74" t="s">
        <v>24</v>
      </c>
    </row>
    <row r="5" spans="2:11" ht="34.5" customHeight="1" x14ac:dyDescent="0.2"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</row>
    <row r="6" spans="2:11" x14ac:dyDescent="0.2">
      <c r="B6" s="79">
        <f>'NEG Residential'!I5</f>
        <v>0</v>
      </c>
      <c r="C6" s="80">
        <f>IF('NEG Res NonWin'!B6&gt;20,20*(Rates!$C$13+Rates!$C$17)+('NEG Res NonWin'!B6-20)*(Rates!$C$13+Rates!$C$19),'NEG Res NonWin'!B6*(Rates!$C$13+Rates!$C$17))+Rates!$C$26</f>
        <v>16.27</v>
      </c>
      <c r="D6" s="80">
        <f>IF('NEG Res NonWin'!B6&gt;20,20*(Rates!$D$13+Rates!$D$17)+('NEG Res NonWin'!B6-20)*(Rates!$D$13+Rates!$D$19),'NEG Res NonWin'!B6*(Rates!$D$13+Rates!$D$17))+Rates!$D$26</f>
        <v>16.27</v>
      </c>
      <c r="E6" s="81">
        <f>D6-C6</f>
        <v>0</v>
      </c>
      <c r="F6" s="82">
        <f>E6/C6</f>
        <v>0</v>
      </c>
      <c r="G6" s="83">
        <f>'NEG Residential'!K5</f>
        <v>80712</v>
      </c>
      <c r="H6" s="84">
        <f>G6/SUM($G$6:$G$76)</f>
        <v>6.1562634672077066E-2</v>
      </c>
      <c r="I6" s="84">
        <f>H6</f>
        <v>6.1562634672077066E-2</v>
      </c>
      <c r="K6" s="73"/>
    </row>
    <row r="7" spans="2:11" x14ac:dyDescent="0.2">
      <c r="B7" s="79">
        <f>'NEG Residential'!I6</f>
        <v>2</v>
      </c>
      <c r="C7" s="80">
        <f>IF('NEG Res NonWin'!B7&gt;20,20*(Rates!$C$13+Rates!$C$17)+('NEG Res NonWin'!B7-20)*(Rates!$C$13+Rates!$C$19),'NEG Res NonWin'!B7*(Rates!$C$13+Rates!$C$17))+Rates!$C$26</f>
        <v>18.119419999999998</v>
      </c>
      <c r="D7" s="80">
        <f>IF('NEG Res NonWin'!B7&gt;20,20*(Rates!$D$13+Rates!$D$17)+('NEG Res NonWin'!B7-20)*(Rates!$D$13+Rates!$D$19),'NEG Res NonWin'!B7*(Rates!$D$13+Rates!$D$17))+Rates!$D$26</f>
        <v>18.439999999999998</v>
      </c>
      <c r="E7" s="81">
        <f t="shared" ref="E7:E70" si="0">D7-C7</f>
        <v>0.32057999999999964</v>
      </c>
      <c r="F7" s="82">
        <f t="shared" ref="F7:F70" si="1">E7/C7</f>
        <v>1.7692619300176259E-2</v>
      </c>
      <c r="G7" s="83">
        <f>'NEG Residential'!K6</f>
        <v>34721</v>
      </c>
      <c r="H7" s="84">
        <f t="shared" ref="H7:H70" si="2">G7/SUM($G$6:$G$76)</f>
        <v>2.6483252037481263E-2</v>
      </c>
      <c r="I7" s="84">
        <f>H7+I6</f>
        <v>8.8045886709558333E-2</v>
      </c>
      <c r="K7" s="73"/>
    </row>
    <row r="8" spans="2:11" x14ac:dyDescent="0.2">
      <c r="B8" s="79">
        <f>'NEG Residential'!I7</f>
        <v>4</v>
      </c>
      <c r="C8" s="80">
        <f>IF('NEG Res NonWin'!B8&gt;20,20*(Rates!$C$13+Rates!$C$17)+('NEG Res NonWin'!B8-20)*(Rates!$C$13+Rates!$C$19),'NEG Res NonWin'!B8*(Rates!$C$13+Rates!$C$17))+Rates!$C$26</f>
        <v>19.96884</v>
      </c>
      <c r="D8" s="80">
        <f>IF('NEG Res NonWin'!B8&gt;20,20*(Rates!$D$13+Rates!$D$17)+('NEG Res NonWin'!B8-20)*(Rates!$D$13+Rates!$D$19),'NEG Res NonWin'!B8*(Rates!$D$13+Rates!$D$17))+Rates!$D$26</f>
        <v>20.61</v>
      </c>
      <c r="E8" s="81">
        <f t="shared" si="0"/>
        <v>0.64115999999999929</v>
      </c>
      <c r="F8" s="82">
        <f t="shared" si="1"/>
        <v>3.2108024301862263E-2</v>
      </c>
      <c r="G8" s="83">
        <f>'NEG Residential'!K7</f>
        <v>33011</v>
      </c>
      <c r="H8" s="84">
        <f t="shared" si="2"/>
        <v>2.5178958930022005E-2</v>
      </c>
      <c r="I8" s="84">
        <f t="shared" ref="I8:I71" si="3">H8+I7</f>
        <v>0.11322484563958034</v>
      </c>
      <c r="K8" s="73"/>
    </row>
    <row r="9" spans="2:11" x14ac:dyDescent="0.2">
      <c r="B9" s="79">
        <f>'NEG Residential'!I8</f>
        <v>6</v>
      </c>
      <c r="C9" s="80">
        <f>IF('NEG Res NonWin'!B9&gt;20,20*(Rates!$C$13+Rates!$C$17)+('NEG Res NonWin'!B9-20)*(Rates!$C$13+Rates!$C$19),'NEG Res NonWin'!B9*(Rates!$C$13+Rates!$C$17))+Rates!$C$26</f>
        <v>21.818259999999999</v>
      </c>
      <c r="D9" s="80">
        <f>IF('NEG Res NonWin'!B9&gt;20,20*(Rates!$D$13+Rates!$D$17)+('NEG Res NonWin'!B9-20)*(Rates!$D$13+Rates!$D$19),'NEG Res NonWin'!B9*(Rates!$D$13+Rates!$D$17))+Rates!$D$26</f>
        <v>22.78</v>
      </c>
      <c r="E9" s="81">
        <f t="shared" si="0"/>
        <v>0.96174000000000248</v>
      </c>
      <c r="F9" s="82">
        <f t="shared" si="1"/>
        <v>4.4079592048128613E-2</v>
      </c>
      <c r="G9" s="83">
        <f>'NEG Residential'!K8</f>
        <v>64227</v>
      </c>
      <c r="H9" s="84">
        <f t="shared" si="2"/>
        <v>4.8988791469465429E-2</v>
      </c>
      <c r="I9" s="84">
        <f t="shared" si="3"/>
        <v>0.16221363710904577</v>
      </c>
      <c r="K9" s="73"/>
    </row>
    <row r="10" spans="2:11" x14ac:dyDescent="0.2">
      <c r="B10" s="79">
        <f>'NEG Residential'!I9</f>
        <v>8</v>
      </c>
      <c r="C10" s="80">
        <f>IF('NEG Res NonWin'!B10&gt;20,20*(Rates!$C$13+Rates!$C$17)+('NEG Res NonWin'!B10-20)*(Rates!$C$13+Rates!$C$19),'NEG Res NonWin'!B10*(Rates!$C$13+Rates!$C$17))+Rates!$C$26</f>
        <v>23.667680000000001</v>
      </c>
      <c r="D10" s="80">
        <f>IF('NEG Res NonWin'!B10&gt;20,20*(Rates!$D$13+Rates!$D$17)+('NEG Res NonWin'!B10-20)*(Rates!$D$13+Rates!$D$19),'NEG Res NonWin'!B10*(Rates!$D$13+Rates!$D$17))+Rates!$D$26</f>
        <v>24.95</v>
      </c>
      <c r="E10" s="81">
        <f t="shared" si="0"/>
        <v>1.2823199999999986</v>
      </c>
      <c r="F10" s="82">
        <f t="shared" si="1"/>
        <v>5.4180215382327229E-2</v>
      </c>
      <c r="G10" s="83">
        <f>'NEG Residential'!K9</f>
        <v>88855</v>
      </c>
      <c r="H10" s="84">
        <f t="shared" si="2"/>
        <v>6.7773663194907921E-2</v>
      </c>
      <c r="I10" s="84">
        <f t="shared" si="3"/>
        <v>0.2299873003039537</v>
      </c>
      <c r="K10" s="73"/>
    </row>
    <row r="11" spans="2:11" x14ac:dyDescent="0.2">
      <c r="B11" s="79">
        <f>'NEG Residential'!I10</f>
        <v>10</v>
      </c>
      <c r="C11" s="80">
        <f>IF('NEG Res NonWin'!B11&gt;20,20*(Rates!$C$13+Rates!$C$17)+('NEG Res NonWin'!B11-20)*(Rates!$C$13+Rates!$C$19),'NEG Res NonWin'!B11*(Rates!$C$13+Rates!$C$17))+Rates!$C$26</f>
        <v>25.517099999999999</v>
      </c>
      <c r="D11" s="80">
        <f>IF('NEG Res NonWin'!B11&gt;20,20*(Rates!$D$13+Rates!$D$17)+('NEG Res NonWin'!B11-20)*(Rates!$D$13+Rates!$D$19),'NEG Res NonWin'!B11*(Rates!$D$13+Rates!$D$17))+Rates!$D$26</f>
        <v>27.119999999999997</v>
      </c>
      <c r="E11" s="81">
        <f t="shared" si="0"/>
        <v>1.6028999999999982</v>
      </c>
      <c r="F11" s="82">
        <f t="shared" si="1"/>
        <v>6.2816699389820874E-2</v>
      </c>
      <c r="G11" s="83">
        <f>'NEG Residential'!K10</f>
        <v>93362</v>
      </c>
      <c r="H11" s="84">
        <f t="shared" si="2"/>
        <v>7.1211352689246443E-2</v>
      </c>
      <c r="I11" s="84">
        <f t="shared" si="3"/>
        <v>0.30119865299320014</v>
      </c>
      <c r="K11" s="73"/>
    </row>
    <row r="12" spans="2:11" x14ac:dyDescent="0.2">
      <c r="B12" s="79">
        <f>'NEG Residential'!I11</f>
        <v>12</v>
      </c>
      <c r="C12" s="80">
        <f>IF('NEG Res NonWin'!B12&gt;20,20*(Rates!$C$13+Rates!$C$17)+('NEG Res NonWin'!B12-20)*(Rates!$C$13+Rates!$C$19),'NEG Res NonWin'!B12*(Rates!$C$13+Rates!$C$17))+Rates!$C$26</f>
        <v>27.366520000000001</v>
      </c>
      <c r="D12" s="80">
        <f>IF('NEG Res NonWin'!B12&gt;20,20*(Rates!$D$13+Rates!$D$17)+('NEG Res NonWin'!B12-20)*(Rates!$D$13+Rates!$D$19),'NEG Res NonWin'!B12*(Rates!$D$13+Rates!$D$17))+Rates!$D$26</f>
        <v>29.29</v>
      </c>
      <c r="E12" s="81">
        <f t="shared" si="0"/>
        <v>1.9234799999999979</v>
      </c>
      <c r="F12" s="82">
        <f t="shared" si="1"/>
        <v>7.0285882165507255E-2</v>
      </c>
      <c r="G12" s="83">
        <f>'NEG Residential'!K11</f>
        <v>83972</v>
      </c>
      <c r="H12" s="84">
        <f t="shared" si="2"/>
        <v>6.4049181765829813E-2</v>
      </c>
      <c r="I12" s="84">
        <f t="shared" si="3"/>
        <v>0.36524783475902994</v>
      </c>
      <c r="K12" s="73"/>
    </row>
    <row r="13" spans="2:11" x14ac:dyDescent="0.2">
      <c r="B13" s="79">
        <f>'NEG Residential'!I12</f>
        <v>14</v>
      </c>
      <c r="C13" s="80">
        <f>IF('NEG Res NonWin'!B13&gt;20,20*(Rates!$C$13+Rates!$C$17)+('NEG Res NonWin'!B13-20)*(Rates!$C$13+Rates!$C$19),'NEG Res NonWin'!B13*(Rates!$C$13+Rates!$C$17))+Rates!$C$26</f>
        <v>29.21594</v>
      </c>
      <c r="D13" s="80">
        <f>IF('NEG Res NonWin'!B13&gt;20,20*(Rates!$D$13+Rates!$D$17)+('NEG Res NonWin'!B13-20)*(Rates!$D$13+Rates!$D$19),'NEG Res NonWin'!B13*(Rates!$D$13+Rates!$D$17))+Rates!$D$26</f>
        <v>31.46</v>
      </c>
      <c r="E13" s="81">
        <f t="shared" si="0"/>
        <v>2.2440600000000011</v>
      </c>
      <c r="F13" s="82">
        <f t="shared" si="1"/>
        <v>7.6809440326068609E-2</v>
      </c>
      <c r="G13" s="83">
        <f>'NEG Residential'!K12</f>
        <v>82086</v>
      </c>
      <c r="H13" s="84">
        <f t="shared" si="2"/>
        <v>6.2610645625088196E-2</v>
      </c>
      <c r="I13" s="84">
        <f t="shared" si="3"/>
        <v>0.42785848038411811</v>
      </c>
      <c r="K13" s="73"/>
    </row>
    <row r="14" spans="2:11" x14ac:dyDescent="0.2">
      <c r="B14" s="79">
        <f>'NEG Residential'!I13</f>
        <v>16</v>
      </c>
      <c r="C14" s="80">
        <f>IF('NEG Res NonWin'!B14&gt;20,20*(Rates!$C$13+Rates!$C$17)+('NEG Res NonWin'!B14-20)*(Rates!$C$13+Rates!$C$19),'NEG Res NonWin'!B14*(Rates!$C$13+Rates!$C$17))+Rates!$C$26</f>
        <v>31.065359999999998</v>
      </c>
      <c r="D14" s="80">
        <f>IF('NEG Res NonWin'!B14&gt;20,20*(Rates!$D$13+Rates!$D$17)+('NEG Res NonWin'!B14-20)*(Rates!$D$13+Rates!$D$19),'NEG Res NonWin'!B14*(Rates!$D$13+Rates!$D$17))+Rates!$D$26</f>
        <v>33.629999999999995</v>
      </c>
      <c r="E14" s="81">
        <f t="shared" si="0"/>
        <v>2.5646399999999971</v>
      </c>
      <c r="F14" s="82">
        <f t="shared" si="1"/>
        <v>8.2556262023037785E-2</v>
      </c>
      <c r="G14" s="83">
        <f>'NEG Residential'!K13</f>
        <v>80082</v>
      </c>
      <c r="H14" s="84">
        <f t="shared" si="2"/>
        <v>6.1082105632486818E-2</v>
      </c>
      <c r="I14" s="84">
        <f t="shared" si="3"/>
        <v>0.48894058601660495</v>
      </c>
      <c r="K14" s="73"/>
    </row>
    <row r="15" spans="2:11" x14ac:dyDescent="0.2">
      <c r="B15" s="79">
        <f>'NEG Residential'!I14</f>
        <v>18</v>
      </c>
      <c r="C15" s="80">
        <f>IF('NEG Res NonWin'!B15&gt;20,20*(Rates!$C$13+Rates!$C$17)+('NEG Res NonWin'!B15-20)*(Rates!$C$13+Rates!$C$19),'NEG Res NonWin'!B15*(Rates!$C$13+Rates!$C$17))+Rates!$C$26</f>
        <v>32.91478</v>
      </c>
      <c r="D15" s="80">
        <f>IF('NEG Res NonWin'!B15&gt;20,20*(Rates!$D$13+Rates!$D$17)+('NEG Res NonWin'!B15-20)*(Rates!$D$13+Rates!$D$19),'NEG Res NonWin'!B15*(Rates!$D$13+Rates!$D$17))+Rates!$D$26</f>
        <v>35.799999999999997</v>
      </c>
      <c r="E15" s="81">
        <f t="shared" si="0"/>
        <v>2.8852199999999968</v>
      </c>
      <c r="F15" s="82">
        <f t="shared" si="1"/>
        <v>8.7657277369011632E-2</v>
      </c>
      <c r="G15" s="83">
        <f>'NEG Residential'!K14</f>
        <v>63357</v>
      </c>
      <c r="H15" s="84">
        <f t="shared" si="2"/>
        <v>4.8325203748126509E-2</v>
      </c>
      <c r="I15" s="84">
        <f t="shared" si="3"/>
        <v>0.53726578976473149</v>
      </c>
      <c r="K15" s="73"/>
    </row>
    <row r="16" spans="2:11" x14ac:dyDescent="0.2">
      <c r="B16" s="79">
        <f>'NEG Residential'!I15</f>
        <v>20</v>
      </c>
      <c r="C16" s="80">
        <f>IF('NEG Res NonWin'!B16&gt;20,20*(Rates!$C$13+Rates!$C$17)+('NEG Res NonWin'!B16-20)*(Rates!$C$13+Rates!$C$19),'NEG Res NonWin'!B16*(Rates!$C$13+Rates!$C$17))+Rates!$C$26</f>
        <v>34.764200000000002</v>
      </c>
      <c r="D16" s="80">
        <f>IF('NEG Res NonWin'!B16&gt;20,20*(Rates!$D$13+Rates!$D$17)+('NEG Res NonWin'!B16-20)*(Rates!$D$13+Rates!$D$19),'NEG Res NonWin'!B16*(Rates!$D$13+Rates!$D$17))+Rates!$D$26</f>
        <v>37.97</v>
      </c>
      <c r="E16" s="81">
        <f t="shared" si="0"/>
        <v>3.2057999999999964</v>
      </c>
      <c r="F16" s="82">
        <f t="shared" si="1"/>
        <v>9.2215555082527323E-2</v>
      </c>
      <c r="G16" s="83">
        <f>'NEG Residential'!K15</f>
        <v>61169</v>
      </c>
      <c r="H16" s="84">
        <f t="shared" si="2"/>
        <v>4.6656318766184486E-2</v>
      </c>
      <c r="I16" s="84">
        <f t="shared" si="3"/>
        <v>0.58392210853091597</v>
      </c>
      <c r="K16" s="73"/>
    </row>
    <row r="17" spans="2:11" x14ac:dyDescent="0.2">
      <c r="B17" s="57">
        <f>'NEG Residential'!I16</f>
        <v>40</v>
      </c>
      <c r="C17" s="71">
        <f>IF('NEG Res NonWin'!B17&gt;20,20*(Rates!$C$13+Rates!$C$17)+('NEG Res NonWin'!B17-20)*(Rates!$C$13+Rates!$C$19),'NEG Res NonWin'!B17*(Rates!$C$13+Rates!$C$17))+Rates!$C$26</f>
        <v>46.086799999999997</v>
      </c>
      <c r="D17" s="71">
        <f>IF('NEG Res NonWin'!B17&gt;20,20*(Rates!$D$13+Rates!$D$17)+('NEG Res NonWin'!B17-20)*(Rates!$D$13+Rates!$D$19),'NEG Res NonWin'!B17*(Rates!$D$13+Rates!$D$17))+Rates!$D$26</f>
        <v>52.498400000000004</v>
      </c>
      <c r="E17" s="59">
        <f t="shared" si="0"/>
        <v>6.4116000000000071</v>
      </c>
      <c r="F17" s="60">
        <f t="shared" si="1"/>
        <v>0.13912009512485152</v>
      </c>
      <c r="G17" s="61">
        <f>'NEG Residential'!K16</f>
        <v>315274</v>
      </c>
      <c r="H17" s="62">
        <f t="shared" si="2"/>
        <v>0.24047351179012322</v>
      </c>
      <c r="I17" s="62">
        <f t="shared" si="3"/>
        <v>0.82439562032103919</v>
      </c>
      <c r="K17" s="73"/>
    </row>
    <row r="18" spans="2:11" x14ac:dyDescent="0.2">
      <c r="B18" s="79">
        <f>'NEG Residential'!I17</f>
        <v>60</v>
      </c>
      <c r="C18" s="80">
        <f>IF('NEG Res NonWin'!B18&gt;20,20*(Rates!$C$13+Rates!$C$17)+('NEG Res NonWin'!B18-20)*(Rates!$C$13+Rates!$C$19),'NEG Res NonWin'!B18*(Rates!$C$13+Rates!$C$17))+Rates!$C$26</f>
        <v>57.409400000000005</v>
      </c>
      <c r="D18" s="80">
        <f>IF('NEG Res NonWin'!B18&gt;20,20*(Rates!$D$13+Rates!$D$17)+('NEG Res NonWin'!B18-20)*(Rates!$D$13+Rates!$D$19),'NEG Res NonWin'!B18*(Rates!$D$13+Rates!$D$17))+Rates!$D$26</f>
        <v>67.026799999999994</v>
      </c>
      <c r="E18" s="81">
        <f t="shared" si="0"/>
        <v>9.6173999999999893</v>
      </c>
      <c r="F18" s="82">
        <f t="shared" si="1"/>
        <v>0.16752308855344228</v>
      </c>
      <c r="G18" s="83">
        <f>'NEG Residential'!K17</f>
        <v>114827</v>
      </c>
      <c r="H18" s="84">
        <f t="shared" si="2"/>
        <v>8.7583663538142939E-2</v>
      </c>
      <c r="I18" s="84">
        <f t="shared" si="3"/>
        <v>0.91197928385918214</v>
      </c>
      <c r="K18" s="73"/>
    </row>
    <row r="19" spans="2:11" x14ac:dyDescent="0.2">
      <c r="B19" s="44">
        <f>'NEG Residential'!I18</f>
        <v>80</v>
      </c>
      <c r="C19" s="45">
        <f>IF('NEG Res NonWin'!B19&gt;20,20*(Rates!$C$13+Rates!$C$17)+('NEG Res NonWin'!B19-20)*(Rates!$C$13+Rates!$C$19),'NEG Res NonWin'!B19*(Rates!$C$13+Rates!$C$17))+Rates!$C$26</f>
        <v>68.731999999999999</v>
      </c>
      <c r="D19" s="45">
        <f>IF('NEG Res NonWin'!B19&gt;20,20*(Rates!$D$13+Rates!$D$17)+('NEG Res NonWin'!B19-20)*(Rates!$D$13+Rates!$D$19),'NEG Res NonWin'!B19*(Rates!$D$13+Rates!$D$17))+Rates!$D$26</f>
        <v>81.555199999999999</v>
      </c>
      <c r="E19" s="46">
        <f t="shared" si="0"/>
        <v>12.8232</v>
      </c>
      <c r="F19" s="47">
        <f t="shared" si="1"/>
        <v>0.18656811965314554</v>
      </c>
      <c r="G19" s="51">
        <f>'NEG Residential'!K18</f>
        <v>53941</v>
      </c>
      <c r="H19" s="48">
        <f t="shared" si="2"/>
        <v>4.1143201467520429E-2</v>
      </c>
      <c r="I19" s="48">
        <f t="shared" si="3"/>
        <v>0.95312248532670263</v>
      </c>
      <c r="K19" s="73"/>
    </row>
    <row r="20" spans="2:11" x14ac:dyDescent="0.2">
      <c r="B20" s="44">
        <f>'NEG Residential'!I19</f>
        <v>100</v>
      </c>
      <c r="C20" s="45">
        <f>IF('NEG Res NonWin'!B20&gt;20,20*(Rates!$C$13+Rates!$C$17)+('NEG Res NonWin'!B20-20)*(Rates!$C$13+Rates!$C$19),'NEG Res NonWin'!B20*(Rates!$C$13+Rates!$C$17))+Rates!$C$26</f>
        <v>80.054600000000008</v>
      </c>
      <c r="D20" s="45">
        <f>IF('NEG Res NonWin'!B20&gt;20,20*(Rates!$D$13+Rates!$D$17)+('NEG Res NonWin'!B20-20)*(Rates!$D$13+Rates!$D$19),'NEG Res NonWin'!B20*(Rates!$D$13+Rates!$D$17))+Rates!$D$26</f>
        <v>96.08359999999999</v>
      </c>
      <c r="E20" s="46">
        <f t="shared" si="0"/>
        <v>16.028999999999982</v>
      </c>
      <c r="F20" s="47">
        <f t="shared" si="1"/>
        <v>0.20022584586020017</v>
      </c>
      <c r="G20" s="51">
        <f>'NEG Residential'!K19</f>
        <v>28482</v>
      </c>
      <c r="H20" s="48">
        <f t="shared" si="2"/>
        <v>2.1724489056523182E-2</v>
      </c>
      <c r="I20" s="48">
        <f t="shared" si="3"/>
        <v>0.97484697438322576</v>
      </c>
      <c r="K20" s="73"/>
    </row>
    <row r="21" spans="2:11" x14ac:dyDescent="0.2">
      <c r="B21" s="44">
        <f>'NEG Residential'!I20</f>
        <v>120</v>
      </c>
      <c r="C21" s="45">
        <f>IF('NEG Res NonWin'!B21&gt;20,20*(Rates!$C$13+Rates!$C$17)+('NEG Res NonWin'!B21-20)*(Rates!$C$13+Rates!$C$19),'NEG Res NonWin'!B21*(Rates!$C$13+Rates!$C$17))+Rates!$C$26</f>
        <v>91.377200000000002</v>
      </c>
      <c r="D21" s="45">
        <f>IF('NEG Res NonWin'!B21&gt;20,20*(Rates!$D$13+Rates!$D$17)+('NEG Res NonWin'!B21-20)*(Rates!$D$13+Rates!$D$19),'NEG Res NonWin'!B21*(Rates!$D$13+Rates!$D$17))+Rates!$D$26</f>
        <v>110.61199999999999</v>
      </c>
      <c r="E21" s="46">
        <f t="shared" si="0"/>
        <v>19.234799999999993</v>
      </c>
      <c r="F21" s="47">
        <f t="shared" si="1"/>
        <v>0.21049889906891425</v>
      </c>
      <c r="G21" s="51">
        <f>'NEG Residential'!K20</f>
        <v>14767</v>
      </c>
      <c r="H21" s="48">
        <f t="shared" si="2"/>
        <v>1.1263448139094087E-2</v>
      </c>
      <c r="I21" s="48">
        <f t="shared" si="3"/>
        <v>0.98611042252231984</v>
      </c>
      <c r="K21" s="73"/>
    </row>
    <row r="22" spans="2:11" x14ac:dyDescent="0.2">
      <c r="B22" s="44">
        <f>'NEG Residential'!I21</f>
        <v>140</v>
      </c>
      <c r="C22" s="45">
        <f>IF('NEG Res NonWin'!B22&gt;20,20*(Rates!$C$13+Rates!$C$17)+('NEG Res NonWin'!B22-20)*(Rates!$C$13+Rates!$C$19),'NEG Res NonWin'!B22*(Rates!$C$13+Rates!$C$17))+Rates!$C$26</f>
        <v>102.6998</v>
      </c>
      <c r="D22" s="45">
        <f>IF('NEG Res NonWin'!B22&gt;20,20*(Rates!$D$13+Rates!$D$17)+('NEG Res NonWin'!B22-20)*(Rates!$D$13+Rates!$D$19),'NEG Res NonWin'!B22*(Rates!$D$13+Rates!$D$17))+Rates!$D$26</f>
        <v>125.1404</v>
      </c>
      <c r="E22" s="46">
        <f t="shared" si="0"/>
        <v>22.440600000000003</v>
      </c>
      <c r="F22" s="47">
        <f t="shared" si="1"/>
        <v>0.21850675463827587</v>
      </c>
      <c r="G22" s="51">
        <f>'NEG Residential'!K21</f>
        <v>9283</v>
      </c>
      <c r="H22" s="48">
        <f t="shared" si="2"/>
        <v>7.0805572611370229E-3</v>
      </c>
      <c r="I22" s="48">
        <f t="shared" si="3"/>
        <v>0.99319097978345683</v>
      </c>
      <c r="K22" s="73"/>
    </row>
    <row r="23" spans="2:11" x14ac:dyDescent="0.2">
      <c r="B23" s="44">
        <f>'NEG Residential'!I22</f>
        <v>160</v>
      </c>
      <c r="C23" s="45">
        <f>IF('NEG Res NonWin'!B23&gt;20,20*(Rates!$C$13+Rates!$C$17)+('NEG Res NonWin'!B23-20)*(Rates!$C$13+Rates!$C$19),'NEG Res NonWin'!B23*(Rates!$C$13+Rates!$C$17))+Rates!$C$26</f>
        <v>114.02239999999999</v>
      </c>
      <c r="D23" s="45">
        <f>IF('NEG Res NonWin'!B23&gt;20,20*(Rates!$D$13+Rates!$D$17)+('NEG Res NonWin'!B23-20)*(Rates!$D$13+Rates!$D$19),'NEG Res NonWin'!B23*(Rates!$D$13+Rates!$D$17))+Rates!$D$26</f>
        <v>139.6688</v>
      </c>
      <c r="E23" s="46">
        <f t="shared" si="0"/>
        <v>25.646400000000014</v>
      </c>
      <c r="F23" s="47">
        <f t="shared" si="1"/>
        <v>0.22492422541535712</v>
      </c>
      <c r="G23" s="51">
        <f>'NEG Residential'!K22</f>
        <v>3752</v>
      </c>
      <c r="H23" s="48">
        <f t="shared" si="2"/>
        <v>2.8618173913375106E-3</v>
      </c>
      <c r="I23" s="48">
        <f t="shared" si="3"/>
        <v>0.99605279717479434</v>
      </c>
      <c r="K23" s="73"/>
    </row>
    <row r="24" spans="2:11" x14ac:dyDescent="0.2">
      <c r="B24" s="44">
        <f>'NEG Residential'!I23</f>
        <v>180</v>
      </c>
      <c r="C24" s="45">
        <f>IF('NEG Res NonWin'!B24&gt;20,20*(Rates!$C$13+Rates!$C$17)+('NEG Res NonWin'!B24-20)*(Rates!$C$13+Rates!$C$19),'NEG Res NonWin'!B24*(Rates!$C$13+Rates!$C$17))+Rates!$C$26</f>
        <v>125.34500000000001</v>
      </c>
      <c r="D24" s="45">
        <f>IF('NEG Res NonWin'!B24&gt;20,20*(Rates!$D$13+Rates!$D$17)+('NEG Res NonWin'!B24-20)*(Rates!$D$13+Rates!$D$19),'NEG Res NonWin'!B24*(Rates!$D$13+Rates!$D$17))+Rates!$D$26</f>
        <v>154.19720000000001</v>
      </c>
      <c r="E24" s="46">
        <f t="shared" si="0"/>
        <v>28.852199999999996</v>
      </c>
      <c r="F24" s="47">
        <f t="shared" si="1"/>
        <v>0.23018229686066452</v>
      </c>
      <c r="G24" s="51">
        <f>'NEG Residential'!K23</f>
        <v>1898</v>
      </c>
      <c r="H24" s="48">
        <f t="shared" si="2"/>
        <v>1.4476890748290499E-3</v>
      </c>
      <c r="I24" s="48">
        <f t="shared" si="3"/>
        <v>0.9975004862496234</v>
      </c>
      <c r="K24" s="73"/>
    </row>
    <row r="25" spans="2:11" x14ac:dyDescent="0.2">
      <c r="B25" s="44">
        <f>'NEG Residential'!I24</f>
        <v>200</v>
      </c>
      <c r="C25" s="45">
        <f>IF('NEG Res NonWin'!B25&gt;20,20*(Rates!$C$13+Rates!$C$17)+('NEG Res NonWin'!B25-20)*(Rates!$C$13+Rates!$C$19),'NEG Res NonWin'!B25*(Rates!$C$13+Rates!$C$17))+Rates!$C$26</f>
        <v>136.66760000000002</v>
      </c>
      <c r="D25" s="45">
        <f>IF('NEG Res NonWin'!B25&gt;20,20*(Rates!$D$13+Rates!$D$17)+('NEG Res NonWin'!B25-20)*(Rates!$D$13+Rates!$D$19),'NEG Res NonWin'!B25*(Rates!$D$13+Rates!$D$17))+Rates!$D$26</f>
        <v>168.72559999999999</v>
      </c>
      <c r="E25" s="46">
        <f t="shared" si="0"/>
        <v>32.057999999999964</v>
      </c>
      <c r="F25" s="47">
        <f t="shared" si="1"/>
        <v>0.23456912977179639</v>
      </c>
      <c r="G25" s="51">
        <f>'NEG Residential'!K24</f>
        <v>956</v>
      </c>
      <c r="H25" s="48">
        <f t="shared" si="2"/>
        <v>7.2918374896552773E-4</v>
      </c>
      <c r="I25" s="48">
        <f t="shared" si="3"/>
        <v>0.99822966999858898</v>
      </c>
      <c r="K25" s="73"/>
    </row>
    <row r="26" spans="2:11" x14ac:dyDescent="0.2">
      <c r="B26" s="44">
        <f>'NEG Residential'!I25</f>
        <v>220</v>
      </c>
      <c r="C26" s="45">
        <f>IF('NEG Res NonWin'!B26&gt;20,20*(Rates!$C$13+Rates!$C$17)+('NEG Res NonWin'!B26-20)*(Rates!$C$13+Rates!$C$19),'NEG Res NonWin'!B26*(Rates!$C$13+Rates!$C$17))+Rates!$C$26</f>
        <v>147.99020000000002</v>
      </c>
      <c r="D26" s="45">
        <f>IF('NEG Res NonWin'!B26&gt;20,20*(Rates!$D$13+Rates!$D$17)+('NEG Res NonWin'!B26-20)*(Rates!$D$13+Rates!$D$19),'NEG Res NonWin'!B26*(Rates!$D$13+Rates!$D$17))+Rates!$D$26</f>
        <v>183.25399999999999</v>
      </c>
      <c r="E26" s="46">
        <f t="shared" si="0"/>
        <v>35.263799999999975</v>
      </c>
      <c r="F26" s="47">
        <f t="shared" si="1"/>
        <v>0.23828469722995152</v>
      </c>
      <c r="G26" s="51">
        <f>'NEG Residential'!K25</f>
        <v>598</v>
      </c>
      <c r="H26" s="48">
        <f t="shared" si="2"/>
        <v>4.5612121535709791E-4</v>
      </c>
      <c r="I26" s="48">
        <f t="shared" si="3"/>
        <v>0.99868579121394607</v>
      </c>
      <c r="K26" s="73"/>
    </row>
    <row r="27" spans="2:11" x14ac:dyDescent="0.2">
      <c r="B27" s="44">
        <f>'NEG Residential'!I26</f>
        <v>240</v>
      </c>
      <c r="C27" s="45">
        <f>IF('NEG Res NonWin'!B27&gt;20,20*(Rates!$C$13+Rates!$C$17)+('NEG Res NonWin'!B27-20)*(Rates!$C$13+Rates!$C$19),'NEG Res NonWin'!B27*(Rates!$C$13+Rates!$C$17))+Rates!$C$26</f>
        <v>159.31280000000001</v>
      </c>
      <c r="D27" s="45">
        <f>IF('NEG Res NonWin'!B27&gt;20,20*(Rates!$D$13+Rates!$D$17)+('NEG Res NonWin'!B27-20)*(Rates!$D$13+Rates!$D$19),'NEG Res NonWin'!B27*(Rates!$D$13+Rates!$D$17))+Rates!$D$26</f>
        <v>197.7824</v>
      </c>
      <c r="E27" s="46">
        <f t="shared" si="0"/>
        <v>38.469599999999986</v>
      </c>
      <c r="F27" s="47">
        <f t="shared" si="1"/>
        <v>0.24147212276728539</v>
      </c>
      <c r="G27" s="51">
        <f>'NEG Residential'!K26</f>
        <v>429</v>
      </c>
      <c r="H27" s="48">
        <f t="shared" si="2"/>
        <v>3.2721739362574418E-4</v>
      </c>
      <c r="I27" s="48">
        <f t="shared" si="3"/>
        <v>0.99901300860757181</v>
      </c>
      <c r="K27" s="73"/>
    </row>
    <row r="28" spans="2:11" x14ac:dyDescent="0.2">
      <c r="B28" s="44">
        <f>'NEG Residential'!I27</f>
        <v>260</v>
      </c>
      <c r="C28" s="45">
        <f>IF('NEG Res NonWin'!B28&gt;20,20*(Rates!$C$13+Rates!$C$17)+('NEG Res NonWin'!B28-20)*(Rates!$C$13+Rates!$C$19),'NEG Res NonWin'!B28*(Rates!$C$13+Rates!$C$17))+Rates!$C$26</f>
        <v>170.63540000000003</v>
      </c>
      <c r="D28" s="45">
        <f>IF('NEG Res NonWin'!B28&gt;20,20*(Rates!$D$13+Rates!$D$17)+('NEG Res NonWin'!B28-20)*(Rates!$D$13+Rates!$D$19),'NEG Res NonWin'!B28*(Rates!$D$13+Rates!$D$17))+Rates!$D$26</f>
        <v>212.3108</v>
      </c>
      <c r="E28" s="46">
        <f t="shared" si="0"/>
        <v>41.675399999999968</v>
      </c>
      <c r="F28" s="47">
        <f t="shared" si="1"/>
        <v>0.24423654177269172</v>
      </c>
      <c r="G28" s="51">
        <f>'NEG Residential'!K27</f>
        <v>266</v>
      </c>
      <c r="H28" s="48">
        <f t="shared" si="2"/>
        <v>2.0289003893810711E-4</v>
      </c>
      <c r="I28" s="48">
        <f t="shared" si="3"/>
        <v>0.99921589864650995</v>
      </c>
      <c r="K28" s="73"/>
    </row>
    <row r="29" spans="2:11" x14ac:dyDescent="0.2">
      <c r="B29" s="44">
        <f>'NEG Residential'!I28</f>
        <v>280</v>
      </c>
      <c r="C29" s="45">
        <f>IF('NEG Res NonWin'!B29&gt;20,20*(Rates!$C$13+Rates!$C$17)+('NEG Res NonWin'!B29-20)*(Rates!$C$13+Rates!$C$19),'NEG Res NonWin'!B29*(Rates!$C$13+Rates!$C$17))+Rates!$C$26</f>
        <v>181.95800000000003</v>
      </c>
      <c r="D29" s="45">
        <f>IF('NEG Res NonWin'!B29&gt;20,20*(Rates!$D$13+Rates!$D$17)+('NEG Res NonWin'!B29-20)*(Rates!$D$13+Rates!$D$19),'NEG Res NonWin'!B29*(Rates!$D$13+Rates!$D$17))+Rates!$D$26</f>
        <v>226.83919999999998</v>
      </c>
      <c r="E29" s="46">
        <f t="shared" si="0"/>
        <v>44.88119999999995</v>
      </c>
      <c r="F29" s="47">
        <f t="shared" si="1"/>
        <v>0.24665692082788304</v>
      </c>
      <c r="G29" s="51">
        <f>'NEG Residential'!K28</f>
        <v>191</v>
      </c>
      <c r="H29" s="48">
        <f t="shared" si="2"/>
        <v>1.4568420089164832E-4</v>
      </c>
      <c r="I29" s="48">
        <f t="shared" si="3"/>
        <v>0.99936158284740162</v>
      </c>
      <c r="K29" s="73"/>
    </row>
    <row r="30" spans="2:11" x14ac:dyDescent="0.2">
      <c r="B30" s="44">
        <f>'NEG Residential'!I29</f>
        <v>300</v>
      </c>
      <c r="C30" s="45">
        <f>IF('NEG Res NonWin'!B30&gt;20,20*(Rates!$C$13+Rates!$C$17)+('NEG Res NonWin'!B30-20)*(Rates!$C$13+Rates!$C$19),'NEG Res NonWin'!B30*(Rates!$C$13+Rates!$C$17))+Rates!$C$26</f>
        <v>193.28060000000002</v>
      </c>
      <c r="D30" s="45">
        <f>IF('NEG Res NonWin'!B30&gt;20,20*(Rates!$D$13+Rates!$D$17)+('NEG Res NonWin'!B30-20)*(Rates!$D$13+Rates!$D$19),'NEG Res NonWin'!B30*(Rates!$D$13+Rates!$D$17))+Rates!$D$26</f>
        <v>241.36759999999998</v>
      </c>
      <c r="E30" s="46">
        <f t="shared" si="0"/>
        <v>48.086999999999961</v>
      </c>
      <c r="F30" s="47">
        <f t="shared" si="1"/>
        <v>0.24879372270160563</v>
      </c>
      <c r="G30" s="51">
        <f>'NEG Residential'!K29</f>
        <v>131</v>
      </c>
      <c r="H30" s="48">
        <f t="shared" si="2"/>
        <v>9.9919530454481315E-5</v>
      </c>
      <c r="I30" s="48">
        <f t="shared" si="3"/>
        <v>0.99946150237785614</v>
      </c>
      <c r="K30" s="73"/>
    </row>
    <row r="31" spans="2:11" x14ac:dyDescent="0.2">
      <c r="B31" s="44">
        <f>'NEG Residential'!I30</f>
        <v>320</v>
      </c>
      <c r="C31" s="45">
        <f>IF('NEG Res NonWin'!B31&gt;20,20*(Rates!$C$13+Rates!$C$17)+('NEG Res NonWin'!B31-20)*(Rates!$C$13+Rates!$C$19),'NEG Res NonWin'!B31*(Rates!$C$13+Rates!$C$17))+Rates!$C$26</f>
        <v>204.60320000000002</v>
      </c>
      <c r="D31" s="45">
        <f>IF('NEG Res NonWin'!B31&gt;20,20*(Rates!$D$13+Rates!$D$17)+('NEG Res NonWin'!B31-20)*(Rates!$D$13+Rates!$D$19),'NEG Res NonWin'!B31*(Rates!$D$13+Rates!$D$17))+Rates!$D$26</f>
        <v>255.89599999999999</v>
      </c>
      <c r="E31" s="46">
        <f t="shared" si="0"/>
        <v>51.292799999999971</v>
      </c>
      <c r="F31" s="47">
        <f t="shared" si="1"/>
        <v>0.25069402629088872</v>
      </c>
      <c r="G31" s="51">
        <f>'NEG Residential'!K30</f>
        <v>122</v>
      </c>
      <c r="H31" s="48">
        <f t="shared" si="2"/>
        <v>9.305482988890626E-5</v>
      </c>
      <c r="I31" s="48">
        <f t="shared" si="3"/>
        <v>0.999554557207745</v>
      </c>
      <c r="K31" s="73"/>
    </row>
    <row r="32" spans="2:11" x14ac:dyDescent="0.2">
      <c r="B32" s="44">
        <f>'NEG Residential'!I31</f>
        <v>340</v>
      </c>
      <c r="C32" s="45">
        <f>IF('NEG Res NonWin'!B32&gt;20,20*(Rates!$C$13+Rates!$C$17)+('NEG Res NonWin'!B32-20)*(Rates!$C$13+Rates!$C$19),'NEG Res NonWin'!B32*(Rates!$C$13+Rates!$C$17))+Rates!$C$26</f>
        <v>215.92580000000004</v>
      </c>
      <c r="D32" s="45">
        <f>IF('NEG Res NonWin'!B32&gt;20,20*(Rates!$D$13+Rates!$D$17)+('NEG Res NonWin'!B32-20)*(Rates!$D$13+Rates!$D$19),'NEG Res NonWin'!B32*(Rates!$D$13+Rates!$D$17))+Rates!$D$26</f>
        <v>270.42439999999999</v>
      </c>
      <c r="E32" s="46">
        <f t="shared" si="0"/>
        <v>54.498599999999954</v>
      </c>
      <c r="F32" s="47">
        <f t="shared" si="1"/>
        <v>0.25239503570207888</v>
      </c>
      <c r="G32" s="51">
        <f>'NEG Residential'!K31</f>
        <v>92</v>
      </c>
      <c r="H32" s="48">
        <f t="shared" si="2"/>
        <v>7.0172494670322762E-5</v>
      </c>
      <c r="I32" s="48">
        <f t="shared" si="3"/>
        <v>0.99962472970241534</v>
      </c>
      <c r="K32" s="73"/>
    </row>
    <row r="33" spans="2:11" x14ac:dyDescent="0.2">
      <c r="B33" s="44">
        <f>'NEG Residential'!I32</f>
        <v>360</v>
      </c>
      <c r="C33" s="45">
        <f>IF('NEG Res NonWin'!B33&gt;20,20*(Rates!$C$13+Rates!$C$17)+('NEG Res NonWin'!B33-20)*(Rates!$C$13+Rates!$C$19),'NEG Res NonWin'!B33*(Rates!$C$13+Rates!$C$17))+Rates!$C$26</f>
        <v>227.24840000000003</v>
      </c>
      <c r="D33" s="45">
        <f>IF('NEG Res NonWin'!B33&gt;20,20*(Rates!$D$13+Rates!$D$17)+('NEG Res NonWin'!B33-20)*(Rates!$D$13+Rates!$D$19),'NEG Res NonWin'!B33*(Rates!$D$13+Rates!$D$17))+Rates!$D$26</f>
        <v>284.95279999999997</v>
      </c>
      <c r="E33" s="46">
        <f t="shared" si="0"/>
        <v>57.704399999999936</v>
      </c>
      <c r="F33" s="47">
        <f t="shared" si="1"/>
        <v>0.25392654029687306</v>
      </c>
      <c r="G33" s="51">
        <f>'NEG Residential'!K32</f>
        <v>71</v>
      </c>
      <c r="H33" s="48">
        <f t="shared" si="2"/>
        <v>5.4154860017314298E-5</v>
      </c>
      <c r="I33" s="48">
        <f t="shared" si="3"/>
        <v>0.9996788845624327</v>
      </c>
      <c r="K33" s="73"/>
    </row>
    <row r="34" spans="2:11" x14ac:dyDescent="0.2">
      <c r="B34" s="44">
        <f>'NEG Residential'!I33</f>
        <v>380</v>
      </c>
      <c r="C34" s="45">
        <f>IF('NEG Res NonWin'!B34&gt;20,20*(Rates!$C$13+Rates!$C$17)+('NEG Res NonWin'!B34-20)*(Rates!$C$13+Rates!$C$19),'NEG Res NonWin'!B34*(Rates!$C$13+Rates!$C$17))+Rates!$C$26</f>
        <v>238.57100000000003</v>
      </c>
      <c r="D34" s="45">
        <f>IF('NEG Res NonWin'!B34&gt;20,20*(Rates!$D$13+Rates!$D$17)+('NEG Res NonWin'!B34-20)*(Rates!$D$13+Rates!$D$19),'NEG Res NonWin'!B34*(Rates!$D$13+Rates!$D$17))+Rates!$D$26</f>
        <v>299.48119999999994</v>
      </c>
      <c r="E34" s="46">
        <f t="shared" si="0"/>
        <v>60.910199999999918</v>
      </c>
      <c r="F34" s="47">
        <f t="shared" si="1"/>
        <v>0.25531267421438447</v>
      </c>
      <c r="G34" s="51">
        <f>'NEG Residential'!K33</f>
        <v>56</v>
      </c>
      <c r="H34" s="48">
        <f t="shared" si="2"/>
        <v>4.2713692408022549E-5</v>
      </c>
      <c r="I34" s="48">
        <f t="shared" si="3"/>
        <v>0.99972159825484075</v>
      </c>
      <c r="K34" s="73"/>
    </row>
    <row r="35" spans="2:11" x14ac:dyDescent="0.2">
      <c r="B35" s="44">
        <f>'NEG Residential'!I34</f>
        <v>400</v>
      </c>
      <c r="C35" s="45">
        <f>IF('NEG Res NonWin'!B35&gt;20,20*(Rates!$C$13+Rates!$C$17)+('NEG Res NonWin'!B35-20)*(Rates!$C$13+Rates!$C$19),'NEG Res NonWin'!B35*(Rates!$C$13+Rates!$C$17))+Rates!$C$26</f>
        <v>249.89360000000002</v>
      </c>
      <c r="D35" s="45">
        <f>IF('NEG Res NonWin'!B35&gt;20,20*(Rates!$D$13+Rates!$D$17)+('NEG Res NonWin'!B35-20)*(Rates!$D$13+Rates!$D$19),'NEG Res NonWin'!B35*(Rates!$D$13+Rates!$D$17))+Rates!$D$26</f>
        <v>314.00959999999998</v>
      </c>
      <c r="E35" s="46">
        <f t="shared" si="0"/>
        <v>64.115999999999957</v>
      </c>
      <c r="F35" s="47">
        <f t="shared" si="1"/>
        <v>0.25657319755287833</v>
      </c>
      <c r="G35" s="51">
        <f>'NEG Residential'!K34</f>
        <v>67</v>
      </c>
      <c r="H35" s="48">
        <f t="shared" si="2"/>
        <v>5.1103881988169831E-5</v>
      </c>
      <c r="I35" s="48">
        <f t="shared" si="3"/>
        <v>0.99977270213682889</v>
      </c>
      <c r="K35" s="73"/>
    </row>
    <row r="36" spans="2:11" x14ac:dyDescent="0.2">
      <c r="B36" s="44">
        <f>'NEG Residential'!I35</f>
        <v>420</v>
      </c>
      <c r="C36" s="45">
        <f>IF('NEG Res NonWin'!B36&gt;20,20*(Rates!$C$13+Rates!$C$17)+('NEG Res NonWin'!B36-20)*(Rates!$C$13+Rates!$C$19),'NEG Res NonWin'!B36*(Rates!$C$13+Rates!$C$17))+Rates!$C$26</f>
        <v>261.21620000000001</v>
      </c>
      <c r="D36" s="45">
        <f>IF('NEG Res NonWin'!B36&gt;20,20*(Rates!$D$13+Rates!$D$17)+('NEG Res NonWin'!B36-20)*(Rates!$D$13+Rates!$D$19),'NEG Res NonWin'!B36*(Rates!$D$13+Rates!$D$17))+Rates!$D$26</f>
        <v>328.53799999999995</v>
      </c>
      <c r="E36" s="46">
        <f t="shared" si="0"/>
        <v>67.321799999999939</v>
      </c>
      <c r="F36" s="47">
        <f t="shared" si="1"/>
        <v>0.25772444434916342</v>
      </c>
      <c r="G36" s="51">
        <f>'NEG Residential'!K35</f>
        <v>34</v>
      </c>
      <c r="H36" s="48">
        <f t="shared" si="2"/>
        <v>2.5933313247727976E-5</v>
      </c>
      <c r="I36" s="48">
        <f t="shared" si="3"/>
        <v>0.99979863545007663</v>
      </c>
      <c r="K36" s="73"/>
    </row>
    <row r="37" spans="2:11" x14ac:dyDescent="0.2">
      <c r="B37" s="44">
        <f>'NEG Residential'!I36</f>
        <v>440</v>
      </c>
      <c r="C37" s="45">
        <f>IF('NEG Res NonWin'!B37&gt;20,20*(Rates!$C$13+Rates!$C$17)+('NEG Res NonWin'!B37-20)*(Rates!$C$13+Rates!$C$19),'NEG Res NonWin'!B37*(Rates!$C$13+Rates!$C$17))+Rates!$C$26</f>
        <v>272.53879999999998</v>
      </c>
      <c r="D37" s="45">
        <f>IF('NEG Res NonWin'!B37&gt;20,20*(Rates!$D$13+Rates!$D$17)+('NEG Res NonWin'!B37-20)*(Rates!$D$13+Rates!$D$19),'NEG Res NonWin'!B37*(Rates!$D$13+Rates!$D$17))+Rates!$D$26</f>
        <v>343.06639999999993</v>
      </c>
      <c r="E37" s="46">
        <f t="shared" si="0"/>
        <v>70.52759999999995</v>
      </c>
      <c r="F37" s="47">
        <f t="shared" si="1"/>
        <v>0.25878003425567281</v>
      </c>
      <c r="G37" s="51">
        <f>'NEG Residential'!K36</f>
        <v>30</v>
      </c>
      <c r="H37" s="48">
        <f t="shared" si="2"/>
        <v>2.2882335218583508E-5</v>
      </c>
      <c r="I37" s="48">
        <f t="shared" si="3"/>
        <v>0.99982151778529527</v>
      </c>
      <c r="K37" s="73"/>
    </row>
    <row r="38" spans="2:11" x14ac:dyDescent="0.2">
      <c r="B38" s="44">
        <f>'NEG Residential'!I37</f>
        <v>460</v>
      </c>
      <c r="C38" s="45">
        <f>IF('NEG Res NonWin'!B38&gt;20,20*(Rates!$C$13+Rates!$C$17)+('NEG Res NonWin'!B38-20)*(Rates!$C$13+Rates!$C$19),'NEG Res NonWin'!B38*(Rates!$C$13+Rates!$C$17))+Rates!$C$26</f>
        <v>283.8614</v>
      </c>
      <c r="D38" s="45">
        <f>IF('NEG Res NonWin'!B38&gt;20,20*(Rates!$D$13+Rates!$D$17)+('NEG Res NonWin'!B38-20)*(Rates!$D$13+Rates!$D$19),'NEG Res NonWin'!B38*(Rates!$D$13+Rates!$D$17))+Rates!$D$26</f>
        <v>357.59479999999996</v>
      </c>
      <c r="E38" s="46">
        <f t="shared" si="0"/>
        <v>73.733399999999961</v>
      </c>
      <c r="F38" s="47">
        <f t="shared" si="1"/>
        <v>0.25975141389424544</v>
      </c>
      <c r="G38" s="51">
        <f>'NEG Residential'!K37</f>
        <v>33</v>
      </c>
      <c r="H38" s="48">
        <f t="shared" si="2"/>
        <v>2.5170568740441859E-5</v>
      </c>
      <c r="I38" s="48">
        <f t="shared" si="3"/>
        <v>0.99984668835403567</v>
      </c>
      <c r="K38" s="73"/>
    </row>
    <row r="39" spans="2:11" x14ac:dyDescent="0.2">
      <c r="B39" s="44">
        <f>'NEG Residential'!I38</f>
        <v>480</v>
      </c>
      <c r="C39" s="45">
        <f>IF('NEG Res NonWin'!B39&gt;20,20*(Rates!$C$13+Rates!$C$17)+('NEG Res NonWin'!B39-20)*(Rates!$C$13+Rates!$C$19),'NEG Res NonWin'!B39*(Rates!$C$13+Rates!$C$17))+Rates!$C$26</f>
        <v>295.18399999999997</v>
      </c>
      <c r="D39" s="45">
        <f>IF('NEG Res NonWin'!B39&gt;20,20*(Rates!$D$13+Rates!$D$17)+('NEG Res NonWin'!B39-20)*(Rates!$D$13+Rates!$D$19),'NEG Res NonWin'!B39*(Rates!$D$13+Rates!$D$17))+Rates!$D$26</f>
        <v>372.12319999999994</v>
      </c>
      <c r="E39" s="46">
        <f t="shared" si="0"/>
        <v>76.939199999999971</v>
      </c>
      <c r="F39" s="47">
        <f t="shared" si="1"/>
        <v>0.26064827361916626</v>
      </c>
      <c r="G39" s="51">
        <f>'NEG Residential'!K38</f>
        <v>25</v>
      </c>
      <c r="H39" s="48">
        <f t="shared" si="2"/>
        <v>1.9068612682152924E-5</v>
      </c>
      <c r="I39" s="48">
        <f t="shared" si="3"/>
        <v>0.99986575696671787</v>
      </c>
      <c r="K39" s="73"/>
    </row>
    <row r="40" spans="2:11" x14ac:dyDescent="0.2">
      <c r="B40" s="44">
        <f>'NEG Residential'!I39</f>
        <v>500</v>
      </c>
      <c r="C40" s="45">
        <f>IF('NEG Res NonWin'!B40&gt;20,20*(Rates!$C$13+Rates!$C$17)+('NEG Res NonWin'!B40-20)*(Rates!$C$13+Rates!$C$19),'NEG Res NonWin'!B40*(Rates!$C$13+Rates!$C$17))+Rates!$C$26</f>
        <v>306.50659999999999</v>
      </c>
      <c r="D40" s="45">
        <f>IF('NEG Res NonWin'!B40&gt;20,20*(Rates!$D$13+Rates!$D$17)+('NEG Res NonWin'!B40-20)*(Rates!$D$13+Rates!$D$19),'NEG Res NonWin'!B40*(Rates!$D$13+Rates!$D$17))+Rates!$D$26</f>
        <v>386.65159999999997</v>
      </c>
      <c r="E40" s="46">
        <f t="shared" si="0"/>
        <v>80.144999999999982</v>
      </c>
      <c r="F40" s="47">
        <f t="shared" si="1"/>
        <v>0.26147887190683655</v>
      </c>
      <c r="G40" s="51">
        <f>'NEG Residential'!K39</f>
        <v>19</v>
      </c>
      <c r="H40" s="48">
        <f t="shared" si="2"/>
        <v>1.4492145638436221E-5</v>
      </c>
      <c r="I40" s="48">
        <f t="shared" si="3"/>
        <v>0.99988024911235629</v>
      </c>
      <c r="K40" s="73"/>
    </row>
    <row r="41" spans="2:11" x14ac:dyDescent="0.2">
      <c r="B41" s="44">
        <f>'NEG Residential'!I40</f>
        <v>520</v>
      </c>
      <c r="C41" s="45">
        <f>IF('NEG Res NonWin'!B41&gt;20,20*(Rates!$C$13+Rates!$C$17)+('NEG Res NonWin'!B41-20)*(Rates!$C$13+Rates!$C$19),'NEG Res NonWin'!B41*(Rates!$C$13+Rates!$C$17))+Rates!$C$26</f>
        <v>317.82919999999996</v>
      </c>
      <c r="D41" s="45">
        <f>IF('NEG Res NonWin'!B41&gt;20,20*(Rates!$D$13+Rates!$D$17)+('NEG Res NonWin'!B41-20)*(Rates!$D$13+Rates!$D$19),'NEG Res NonWin'!B41*(Rates!$D$13+Rates!$D$17))+Rates!$D$26</f>
        <v>401.17999999999995</v>
      </c>
      <c r="E41" s="46">
        <f t="shared" si="0"/>
        <v>83.350799999999992</v>
      </c>
      <c r="F41" s="47">
        <f t="shared" si="1"/>
        <v>0.26225029040755227</v>
      </c>
      <c r="G41" s="51">
        <f>'NEG Residential'!K40</f>
        <v>15</v>
      </c>
      <c r="H41" s="48">
        <f t="shared" si="2"/>
        <v>1.1441167609291754E-5</v>
      </c>
      <c r="I41" s="48">
        <f t="shared" si="3"/>
        <v>0.99989169027996561</v>
      </c>
      <c r="K41" s="73"/>
    </row>
    <row r="42" spans="2:11" x14ac:dyDescent="0.2">
      <c r="B42" s="44">
        <f>'NEG Residential'!I41</f>
        <v>540</v>
      </c>
      <c r="C42" s="45">
        <f>IF('NEG Res NonWin'!B42&gt;20,20*(Rates!$C$13+Rates!$C$17)+('NEG Res NonWin'!B42-20)*(Rates!$C$13+Rates!$C$19),'NEG Res NonWin'!B42*(Rates!$C$13+Rates!$C$17))+Rates!$C$26</f>
        <v>329.15179999999998</v>
      </c>
      <c r="D42" s="45">
        <f>IF('NEG Res NonWin'!B42&gt;20,20*(Rates!$D$13+Rates!$D$17)+('NEG Res NonWin'!B42-20)*(Rates!$D$13+Rates!$D$19),'NEG Res NonWin'!B42*(Rates!$D$13+Rates!$D$17))+Rates!$D$26</f>
        <v>415.70839999999993</v>
      </c>
      <c r="E42" s="46">
        <f t="shared" si="0"/>
        <v>86.556599999999946</v>
      </c>
      <c r="F42" s="47">
        <f t="shared" si="1"/>
        <v>0.26296863635562667</v>
      </c>
      <c r="G42" s="51">
        <f>'NEG Residential'!K41</f>
        <v>19</v>
      </c>
      <c r="H42" s="48">
        <f t="shared" si="2"/>
        <v>1.4492145638436221E-5</v>
      </c>
      <c r="I42" s="48">
        <f t="shared" si="3"/>
        <v>0.99990618242560403</v>
      </c>
      <c r="K42" s="73"/>
    </row>
    <row r="43" spans="2:11" x14ac:dyDescent="0.2">
      <c r="B43" s="44">
        <f>'NEG Residential'!I42</f>
        <v>560</v>
      </c>
      <c r="C43" s="45">
        <f>IF('NEG Res NonWin'!B43&gt;20,20*(Rates!$C$13+Rates!$C$17)+('NEG Res NonWin'!B43-20)*(Rates!$C$13+Rates!$C$19),'NEG Res NonWin'!B43*(Rates!$C$13+Rates!$C$17))+Rates!$C$26</f>
        <v>340.47439999999995</v>
      </c>
      <c r="D43" s="45">
        <f>IF('NEG Res NonWin'!B43&gt;20,20*(Rates!$D$13+Rates!$D$17)+('NEG Res NonWin'!B43-20)*(Rates!$D$13+Rates!$D$19),'NEG Res NonWin'!B43*(Rates!$D$13+Rates!$D$17))+Rates!$D$26</f>
        <v>430.23679999999996</v>
      </c>
      <c r="E43" s="46">
        <f t="shared" si="0"/>
        <v>89.762400000000014</v>
      </c>
      <c r="F43" s="47">
        <f t="shared" si="1"/>
        <v>0.26363920459218088</v>
      </c>
      <c r="G43" s="51">
        <f>'NEG Residential'!K42</f>
        <v>16</v>
      </c>
      <c r="H43" s="48">
        <f t="shared" si="2"/>
        <v>1.2203912116577871E-5</v>
      </c>
      <c r="I43" s="48">
        <f t="shared" si="3"/>
        <v>0.99991838633772057</v>
      </c>
      <c r="K43" s="73"/>
    </row>
    <row r="44" spans="2:11" x14ac:dyDescent="0.2">
      <c r="B44" s="44">
        <f>'NEG Residential'!I43</f>
        <v>580</v>
      </c>
      <c r="C44" s="45">
        <f>IF('NEG Res NonWin'!B44&gt;20,20*(Rates!$C$13+Rates!$C$17)+('NEG Res NonWin'!B44-20)*(Rates!$C$13+Rates!$C$19),'NEG Res NonWin'!B44*(Rates!$C$13+Rates!$C$17))+Rates!$C$26</f>
        <v>351.79699999999997</v>
      </c>
      <c r="D44" s="45">
        <f>IF('NEG Res NonWin'!B44&gt;20,20*(Rates!$D$13+Rates!$D$17)+('NEG Res NonWin'!B44-20)*(Rates!$D$13+Rates!$D$19),'NEG Res NonWin'!B44*(Rates!$D$13+Rates!$D$17))+Rates!$D$26</f>
        <v>444.76519999999994</v>
      </c>
      <c r="E44" s="46">
        <f t="shared" si="0"/>
        <v>92.968199999999968</v>
      </c>
      <c r="F44" s="47">
        <f t="shared" si="1"/>
        <v>0.26426660829967275</v>
      </c>
      <c r="G44" s="51">
        <f>'NEG Residential'!K43</f>
        <v>15</v>
      </c>
      <c r="H44" s="48">
        <f t="shared" si="2"/>
        <v>1.1441167609291754E-5</v>
      </c>
      <c r="I44" s="48">
        <f t="shared" si="3"/>
        <v>0.99992982750532988</v>
      </c>
      <c r="K44" s="73"/>
    </row>
    <row r="45" spans="2:11" x14ac:dyDescent="0.2">
      <c r="B45" s="44">
        <f>'NEG Residential'!I44</f>
        <v>600</v>
      </c>
      <c r="C45" s="45">
        <f>IF('NEG Res NonWin'!B45&gt;20,20*(Rates!$C$13+Rates!$C$17)+('NEG Res NonWin'!B45-20)*(Rates!$C$13+Rates!$C$19),'NEG Res NonWin'!B45*(Rates!$C$13+Rates!$C$17))+Rates!$C$26</f>
        <v>363.11959999999999</v>
      </c>
      <c r="D45" s="45">
        <f>IF('NEG Res NonWin'!B45&gt;20,20*(Rates!$D$13+Rates!$D$17)+('NEG Res NonWin'!B45-20)*(Rates!$D$13+Rates!$D$19),'NEG Res NonWin'!B45*(Rates!$D$13+Rates!$D$17))+Rates!$D$26</f>
        <v>459.29359999999997</v>
      </c>
      <c r="E45" s="46">
        <f t="shared" si="0"/>
        <v>96.173999999999978</v>
      </c>
      <c r="F45" s="47">
        <f t="shared" si="1"/>
        <v>0.26485488527746776</v>
      </c>
      <c r="G45" s="51">
        <f>'NEG Residential'!K44</f>
        <v>8</v>
      </c>
      <c r="H45" s="48">
        <f t="shared" si="2"/>
        <v>6.1019560582889355E-6</v>
      </c>
      <c r="I45" s="48">
        <f t="shared" si="3"/>
        <v>0.99993592946138821</v>
      </c>
      <c r="K45" s="73"/>
    </row>
    <row r="46" spans="2:11" x14ac:dyDescent="0.2">
      <c r="B46" s="44">
        <f>'NEG Residential'!I45</f>
        <v>620</v>
      </c>
      <c r="C46" s="45">
        <f>IF('NEG Res NonWin'!B46&gt;20,20*(Rates!$C$13+Rates!$C$17)+('NEG Res NonWin'!B46-20)*(Rates!$C$13+Rates!$C$19),'NEG Res NonWin'!B46*(Rates!$C$13+Rates!$C$17))+Rates!$C$26</f>
        <v>374.44219999999996</v>
      </c>
      <c r="D46" s="45">
        <f>IF('NEG Res NonWin'!B46&gt;20,20*(Rates!$D$13+Rates!$D$17)+('NEG Res NonWin'!B46-20)*(Rates!$D$13+Rates!$D$19),'NEG Res NonWin'!B46*(Rates!$D$13+Rates!$D$17))+Rates!$D$26</f>
        <v>473.82199999999995</v>
      </c>
      <c r="E46" s="46">
        <f t="shared" si="0"/>
        <v>99.379799999999989</v>
      </c>
      <c r="F46" s="47">
        <f t="shared" si="1"/>
        <v>0.26540758493567229</v>
      </c>
      <c r="G46" s="51">
        <f>'NEG Residential'!K45</f>
        <v>13</v>
      </c>
      <c r="H46" s="48">
        <f t="shared" si="2"/>
        <v>9.9156785947195205E-6</v>
      </c>
      <c r="I46" s="48">
        <f t="shared" si="3"/>
        <v>0.99994584513998297</v>
      </c>
      <c r="K46" s="73"/>
    </row>
    <row r="47" spans="2:11" x14ac:dyDescent="0.2">
      <c r="B47" s="44">
        <f>'NEG Residential'!I46</f>
        <v>640</v>
      </c>
      <c r="C47" s="45">
        <f>IF('NEG Res NonWin'!B47&gt;20,20*(Rates!$C$13+Rates!$C$17)+('NEG Res NonWin'!B47-20)*(Rates!$C$13+Rates!$C$19),'NEG Res NonWin'!B47*(Rates!$C$13+Rates!$C$17))+Rates!$C$26</f>
        <v>385.76479999999998</v>
      </c>
      <c r="D47" s="45">
        <f>IF('NEG Res NonWin'!B47&gt;20,20*(Rates!$D$13+Rates!$D$17)+('NEG Res NonWin'!B47-20)*(Rates!$D$13+Rates!$D$19),'NEG Res NonWin'!B47*(Rates!$D$13+Rates!$D$17))+Rates!$D$26</f>
        <v>488.35039999999992</v>
      </c>
      <c r="E47" s="46">
        <f t="shared" si="0"/>
        <v>102.58559999999994</v>
      </c>
      <c r="F47" s="47">
        <f t="shared" si="1"/>
        <v>0.26592783996880986</v>
      </c>
      <c r="G47" s="51">
        <f>'NEG Residential'!K46</f>
        <v>6</v>
      </c>
      <c r="H47" s="48">
        <f t="shared" si="2"/>
        <v>4.5764670437167018E-6</v>
      </c>
      <c r="I47" s="48">
        <f t="shared" si="3"/>
        <v>0.99995042160702674</v>
      </c>
      <c r="K47" s="73"/>
    </row>
    <row r="48" spans="2:11" x14ac:dyDescent="0.2">
      <c r="B48" s="44">
        <f>'NEG Residential'!I47</f>
        <v>660</v>
      </c>
      <c r="C48" s="45">
        <f>IF('NEG Res NonWin'!B48&gt;20,20*(Rates!$C$13+Rates!$C$17)+('NEG Res NonWin'!B48-20)*(Rates!$C$13+Rates!$C$19),'NEG Res NonWin'!B48*(Rates!$C$13+Rates!$C$17))+Rates!$C$26</f>
        <v>397.0874</v>
      </c>
      <c r="D48" s="45">
        <f>IF('NEG Res NonWin'!B48&gt;20,20*(Rates!$D$13+Rates!$D$17)+('NEG Res NonWin'!B48-20)*(Rates!$D$13+Rates!$D$19),'NEG Res NonWin'!B48*(Rates!$D$13+Rates!$D$17))+Rates!$D$26</f>
        <v>502.87879999999996</v>
      </c>
      <c r="E48" s="46">
        <f t="shared" si="0"/>
        <v>105.79139999999995</v>
      </c>
      <c r="F48" s="47">
        <f t="shared" si="1"/>
        <v>0.26641842576722391</v>
      </c>
      <c r="G48" s="51">
        <f>'NEG Residential'!K47</f>
        <v>3</v>
      </c>
      <c r="H48" s="48">
        <f t="shared" si="2"/>
        <v>2.2882335218583509E-6</v>
      </c>
      <c r="I48" s="48">
        <f t="shared" si="3"/>
        <v>0.99995270984054863</v>
      </c>
      <c r="K48" s="73"/>
    </row>
    <row r="49" spans="2:11" x14ac:dyDescent="0.2">
      <c r="B49" s="44">
        <f>'NEG Residential'!I48</f>
        <v>680</v>
      </c>
      <c r="C49" s="45">
        <f>IF('NEG Res NonWin'!B49&gt;20,20*(Rates!$C$13+Rates!$C$17)+('NEG Res NonWin'!B49-20)*(Rates!$C$13+Rates!$C$19),'NEG Res NonWin'!B49*(Rates!$C$13+Rates!$C$17))+Rates!$C$26</f>
        <v>408.40999999999997</v>
      </c>
      <c r="D49" s="45">
        <f>IF('NEG Res NonWin'!B49&gt;20,20*(Rates!$D$13+Rates!$D$17)+('NEG Res NonWin'!B49-20)*(Rates!$D$13+Rates!$D$19),'NEG Res NonWin'!B49*(Rates!$D$13+Rates!$D$17))+Rates!$D$26</f>
        <v>517.40719999999999</v>
      </c>
      <c r="E49" s="46">
        <f t="shared" si="0"/>
        <v>108.99720000000002</v>
      </c>
      <c r="F49" s="47">
        <f t="shared" si="1"/>
        <v>0.26688180994588778</v>
      </c>
      <c r="G49" s="51">
        <f>'NEG Residential'!K48</f>
        <v>5</v>
      </c>
      <c r="H49" s="48">
        <f t="shared" si="2"/>
        <v>3.8137225364305846E-6</v>
      </c>
      <c r="I49" s="48">
        <f t="shared" si="3"/>
        <v>0.99995652356308506</v>
      </c>
      <c r="K49" s="73"/>
    </row>
    <row r="50" spans="2:11" x14ac:dyDescent="0.2">
      <c r="B50" s="44">
        <f>'NEG Residential'!I49</f>
        <v>700</v>
      </c>
      <c r="C50" s="45">
        <f>IF('NEG Res NonWin'!B50&gt;20,20*(Rates!$C$13+Rates!$C$17)+('NEG Res NonWin'!B50-20)*(Rates!$C$13+Rates!$C$19),'NEG Res NonWin'!B50*(Rates!$C$13+Rates!$C$17))+Rates!$C$26</f>
        <v>419.73259999999999</v>
      </c>
      <c r="D50" s="45">
        <f>IF('NEG Res NonWin'!B50&gt;20,20*(Rates!$D$13+Rates!$D$17)+('NEG Res NonWin'!B50-20)*(Rates!$D$13+Rates!$D$19),'NEG Res NonWin'!B50*(Rates!$D$13+Rates!$D$17))+Rates!$D$26</f>
        <v>531.93560000000002</v>
      </c>
      <c r="E50" s="46">
        <f t="shared" si="0"/>
        <v>112.20300000000003</v>
      </c>
      <c r="F50" s="47">
        <f t="shared" si="1"/>
        <v>0.26732019385675554</v>
      </c>
      <c r="G50" s="51">
        <f>'NEG Residential'!K49</f>
        <v>9</v>
      </c>
      <c r="H50" s="48">
        <f t="shared" si="2"/>
        <v>6.8647005655750523E-6</v>
      </c>
      <c r="I50" s="48">
        <f t="shared" si="3"/>
        <v>0.99996338826365061</v>
      </c>
      <c r="K50" s="73"/>
    </row>
    <row r="51" spans="2:11" x14ac:dyDescent="0.2">
      <c r="B51" s="44">
        <f>'NEG Residential'!I50</f>
        <v>720</v>
      </c>
      <c r="C51" s="45">
        <f>IF('NEG Res NonWin'!B51&gt;20,20*(Rates!$C$13+Rates!$C$17)+('NEG Res NonWin'!B51-20)*(Rates!$C$13+Rates!$C$19),'NEG Res NonWin'!B51*(Rates!$C$13+Rates!$C$17))+Rates!$C$26</f>
        <v>431.05519999999996</v>
      </c>
      <c r="D51" s="45">
        <f>IF('NEG Res NonWin'!B51&gt;20,20*(Rates!$D$13+Rates!$D$17)+('NEG Res NonWin'!B51-20)*(Rates!$D$13+Rates!$D$19),'NEG Res NonWin'!B51*(Rates!$D$13+Rates!$D$17))+Rates!$D$26</f>
        <v>546.46399999999994</v>
      </c>
      <c r="E51" s="46">
        <f t="shared" si="0"/>
        <v>115.40879999999999</v>
      </c>
      <c r="F51" s="47">
        <f t="shared" si="1"/>
        <v>0.26773554755864215</v>
      </c>
      <c r="G51" s="51">
        <f>'NEG Residential'!K50</f>
        <v>5</v>
      </c>
      <c r="H51" s="48">
        <f t="shared" si="2"/>
        <v>3.8137225364305846E-6</v>
      </c>
      <c r="I51" s="48">
        <f t="shared" si="3"/>
        <v>0.99996720198618705</v>
      </c>
      <c r="K51" s="73"/>
    </row>
    <row r="52" spans="2:11" x14ac:dyDescent="0.2">
      <c r="B52" s="44">
        <f>'NEG Residential'!I51</f>
        <v>740</v>
      </c>
      <c r="C52" s="45">
        <f>IF('NEG Res NonWin'!B52&gt;20,20*(Rates!$C$13+Rates!$C$17)+('NEG Res NonWin'!B52-20)*(Rates!$C$13+Rates!$C$19),'NEG Res NonWin'!B52*(Rates!$C$13+Rates!$C$17))+Rates!$C$26</f>
        <v>442.37779999999998</v>
      </c>
      <c r="D52" s="45">
        <f>IF('NEG Res NonWin'!B52&gt;20,20*(Rates!$D$13+Rates!$D$17)+('NEG Res NonWin'!B52-20)*(Rates!$D$13+Rates!$D$19),'NEG Res NonWin'!B52*(Rates!$D$13+Rates!$D$17))+Rates!$D$26</f>
        <v>560.99239999999998</v>
      </c>
      <c r="E52" s="46">
        <f t="shared" si="0"/>
        <v>118.6146</v>
      </c>
      <c r="F52" s="47">
        <f t="shared" si="1"/>
        <v>0.26812963941680618</v>
      </c>
      <c r="G52" s="51">
        <f>'NEG Residential'!K51</f>
        <v>4</v>
      </c>
      <c r="H52" s="48">
        <f t="shared" si="2"/>
        <v>3.0509780291444677E-6</v>
      </c>
      <c r="I52" s="48">
        <f t="shared" si="3"/>
        <v>0.99997025296421616</v>
      </c>
      <c r="K52" s="73"/>
    </row>
    <row r="53" spans="2:11" x14ac:dyDescent="0.2">
      <c r="B53" s="44">
        <f>'NEG Residential'!I52</f>
        <v>760</v>
      </c>
      <c r="C53" s="45">
        <f>IF('NEG Res NonWin'!B53&gt;20,20*(Rates!$C$13+Rates!$C$17)+('NEG Res NonWin'!B53-20)*(Rates!$C$13+Rates!$C$19),'NEG Res NonWin'!B53*(Rates!$C$13+Rates!$C$17))+Rates!$C$26</f>
        <v>453.7004</v>
      </c>
      <c r="D53" s="45">
        <f>IF('NEG Res NonWin'!B53&gt;20,20*(Rates!$D$13+Rates!$D$17)+('NEG Res NonWin'!B53-20)*(Rates!$D$13+Rates!$D$19),'NEG Res NonWin'!B53*(Rates!$D$13+Rates!$D$17))+Rates!$D$26</f>
        <v>575.52080000000001</v>
      </c>
      <c r="E53" s="46">
        <f t="shared" si="0"/>
        <v>121.82040000000001</v>
      </c>
      <c r="F53" s="47">
        <f t="shared" si="1"/>
        <v>0.26850406127038901</v>
      </c>
      <c r="G53" s="51">
        <f>'NEG Residential'!K52</f>
        <v>5</v>
      </c>
      <c r="H53" s="48">
        <f t="shared" si="2"/>
        <v>3.8137225364305846E-6</v>
      </c>
      <c r="I53" s="48">
        <f t="shared" si="3"/>
        <v>0.99997406668675259</v>
      </c>
      <c r="K53" s="73"/>
    </row>
    <row r="54" spans="2:11" x14ac:dyDescent="0.2">
      <c r="B54" s="44">
        <f>'NEG Residential'!I53</f>
        <v>780</v>
      </c>
      <c r="C54" s="45">
        <f>IF('NEG Res NonWin'!B54&gt;20,20*(Rates!$C$13+Rates!$C$17)+('NEG Res NonWin'!B54-20)*(Rates!$C$13+Rates!$C$19),'NEG Res NonWin'!B54*(Rates!$C$13+Rates!$C$17))+Rates!$C$26</f>
        <v>465.02299999999997</v>
      </c>
      <c r="D54" s="45">
        <f>IF('NEG Res NonWin'!B54&gt;20,20*(Rates!$D$13+Rates!$D$17)+('NEG Res NonWin'!B54-20)*(Rates!$D$13+Rates!$D$19),'NEG Res NonWin'!B54*(Rates!$D$13+Rates!$D$17))+Rates!$D$26</f>
        <v>590.04920000000004</v>
      </c>
      <c r="E54" s="46">
        <f t="shared" si="0"/>
        <v>125.02620000000007</v>
      </c>
      <c r="F54" s="47">
        <f t="shared" si="1"/>
        <v>0.26886024992312224</v>
      </c>
      <c r="G54" s="51">
        <f>'NEG Residential'!K53</f>
        <v>2</v>
      </c>
      <c r="H54" s="48">
        <f t="shared" si="2"/>
        <v>1.5254890145722339E-6</v>
      </c>
      <c r="I54" s="48">
        <f t="shared" si="3"/>
        <v>0.99997559217576715</v>
      </c>
      <c r="K54" s="73"/>
    </row>
    <row r="55" spans="2:11" x14ac:dyDescent="0.2">
      <c r="B55" s="44">
        <f>'NEG Residential'!I54</f>
        <v>800</v>
      </c>
      <c r="C55" s="45">
        <f>IF('NEG Res NonWin'!B55&gt;20,20*(Rates!$C$13+Rates!$C$17)+('NEG Res NonWin'!B55-20)*(Rates!$C$13+Rates!$C$19),'NEG Res NonWin'!B55*(Rates!$C$13+Rates!$C$17))+Rates!$C$26</f>
        <v>476.34559999999999</v>
      </c>
      <c r="D55" s="45">
        <f>IF('NEG Res NonWin'!B55&gt;20,20*(Rates!$D$13+Rates!$D$17)+('NEG Res NonWin'!B55-20)*(Rates!$D$13+Rates!$D$19),'NEG Res NonWin'!B55*(Rates!$D$13+Rates!$D$17))+Rates!$D$26</f>
        <v>604.57759999999996</v>
      </c>
      <c r="E55" s="46">
        <f t="shared" si="0"/>
        <v>128.23199999999997</v>
      </c>
      <c r="F55" s="47">
        <f t="shared" si="1"/>
        <v>0.26919950556906574</v>
      </c>
      <c r="G55" s="51">
        <f>'NEG Residential'!K54</f>
        <v>3</v>
      </c>
      <c r="H55" s="48">
        <f t="shared" si="2"/>
        <v>2.2882335218583509E-6</v>
      </c>
      <c r="I55" s="48">
        <f t="shared" si="3"/>
        <v>0.99997788040928903</v>
      </c>
      <c r="K55" s="73"/>
    </row>
    <row r="56" spans="2:11" x14ac:dyDescent="0.2">
      <c r="B56" s="44">
        <f>'NEG Residential'!I55</f>
        <v>820</v>
      </c>
      <c r="C56" s="45">
        <f>IF('NEG Res NonWin'!B56&gt;20,20*(Rates!$C$13+Rates!$C$17)+('NEG Res NonWin'!B56-20)*(Rates!$C$13+Rates!$C$19),'NEG Res NonWin'!B56*(Rates!$C$13+Rates!$C$17))+Rates!$C$26</f>
        <v>487.66819999999996</v>
      </c>
      <c r="D56" s="45">
        <f>IF('NEG Res NonWin'!B56&gt;20,20*(Rates!$D$13+Rates!$D$17)+('NEG Res NonWin'!B56-20)*(Rates!$D$13+Rates!$D$19),'NEG Res NonWin'!B56*(Rates!$D$13+Rates!$D$17))+Rates!$D$26</f>
        <v>619.10599999999999</v>
      </c>
      <c r="E56" s="46">
        <f t="shared" si="0"/>
        <v>131.43780000000004</v>
      </c>
      <c r="F56" s="47">
        <f t="shared" si="1"/>
        <v>0.26952300765151399</v>
      </c>
      <c r="G56" s="51">
        <f>'NEG Residential'!K55</f>
        <v>2</v>
      </c>
      <c r="H56" s="48">
        <f t="shared" si="2"/>
        <v>1.5254890145722339E-6</v>
      </c>
      <c r="I56" s="48">
        <f t="shared" si="3"/>
        <v>0.99997940589830359</v>
      </c>
      <c r="K56" s="73"/>
    </row>
    <row r="57" spans="2:11" x14ac:dyDescent="0.2">
      <c r="B57" s="44">
        <f>'NEG Residential'!I56</f>
        <v>840</v>
      </c>
      <c r="C57" s="45">
        <f>IF('NEG Res NonWin'!B57&gt;20,20*(Rates!$C$13+Rates!$C$17)+('NEG Res NonWin'!B57-20)*(Rates!$C$13+Rates!$C$19),'NEG Res NonWin'!B57*(Rates!$C$13+Rates!$C$17))+Rates!$C$26</f>
        <v>498.99079999999998</v>
      </c>
      <c r="D57" s="45">
        <f>IF('NEG Res NonWin'!B57&gt;20,20*(Rates!$D$13+Rates!$D$17)+('NEG Res NonWin'!B57-20)*(Rates!$D$13+Rates!$D$19),'NEG Res NonWin'!B57*(Rates!$D$13+Rates!$D$17))+Rates!$D$26</f>
        <v>633.63440000000003</v>
      </c>
      <c r="E57" s="46">
        <f t="shared" si="0"/>
        <v>134.64360000000005</v>
      </c>
      <c r="F57" s="47">
        <f t="shared" si="1"/>
        <v>0.26983182856277121</v>
      </c>
      <c r="G57" s="51">
        <f>'NEG Residential'!K56</f>
        <v>1</v>
      </c>
      <c r="H57" s="48">
        <f t="shared" si="2"/>
        <v>7.6274450728611693E-7</v>
      </c>
      <c r="I57" s="48">
        <f t="shared" si="3"/>
        <v>0.99998016864281092</v>
      </c>
      <c r="K57" s="73"/>
    </row>
    <row r="58" spans="2:11" x14ac:dyDescent="0.2">
      <c r="B58" s="44">
        <f>'NEG Residential'!I57</f>
        <v>860</v>
      </c>
      <c r="C58" s="45">
        <f>IF('NEG Res NonWin'!B58&gt;20,20*(Rates!$C$13+Rates!$C$17)+('NEG Res NonWin'!B58-20)*(Rates!$C$13+Rates!$C$19),'NEG Res NonWin'!B58*(Rates!$C$13+Rates!$C$17))+Rates!$C$26</f>
        <v>510.3134</v>
      </c>
      <c r="D58" s="45">
        <f>IF('NEG Res NonWin'!B58&gt;20,20*(Rates!$D$13+Rates!$D$17)+('NEG Res NonWin'!B58-20)*(Rates!$D$13+Rates!$D$19),'NEG Res NonWin'!B58*(Rates!$D$13+Rates!$D$17))+Rates!$D$26</f>
        <v>648.16279999999995</v>
      </c>
      <c r="E58" s="46">
        <f t="shared" si="0"/>
        <v>137.84939999999995</v>
      </c>
      <c r="F58" s="47">
        <f t="shared" si="1"/>
        <v>0.27012694552014499</v>
      </c>
      <c r="G58" s="51">
        <f>'NEG Residential'!K57</f>
        <v>2</v>
      </c>
      <c r="H58" s="48">
        <f t="shared" si="2"/>
        <v>1.5254890145722339E-6</v>
      </c>
      <c r="I58" s="48">
        <f t="shared" si="3"/>
        <v>0.99998169413182547</v>
      </c>
      <c r="K58" s="73"/>
    </row>
    <row r="59" spans="2:11" x14ac:dyDescent="0.2">
      <c r="B59" s="44">
        <f>'NEG Residential'!I58</f>
        <v>880</v>
      </c>
      <c r="C59" s="45">
        <f>IF('NEG Res NonWin'!B59&gt;20,20*(Rates!$C$13+Rates!$C$17)+('NEG Res NonWin'!B59-20)*(Rates!$C$13+Rates!$C$19),'NEG Res NonWin'!B59*(Rates!$C$13+Rates!$C$17))+Rates!$C$26</f>
        <v>521.63599999999997</v>
      </c>
      <c r="D59" s="45">
        <f>IF('NEG Res NonWin'!B59&gt;20,20*(Rates!$D$13+Rates!$D$17)+('NEG Res NonWin'!B59-20)*(Rates!$D$13+Rates!$D$19),'NEG Res NonWin'!B59*(Rates!$D$13+Rates!$D$17))+Rates!$D$26</f>
        <v>662.69119999999998</v>
      </c>
      <c r="E59" s="46">
        <f t="shared" si="0"/>
        <v>141.05520000000001</v>
      </c>
      <c r="F59" s="47">
        <f t="shared" si="1"/>
        <v>0.27040925089526036</v>
      </c>
      <c r="G59" s="51">
        <f>'NEG Residential'!K58</f>
        <v>2</v>
      </c>
      <c r="H59" s="48">
        <f t="shared" si="2"/>
        <v>1.5254890145722339E-6</v>
      </c>
      <c r="I59" s="48">
        <f t="shared" si="3"/>
        <v>0.99998321962084002</v>
      </c>
      <c r="K59" s="73"/>
    </row>
    <row r="60" spans="2:11" x14ac:dyDescent="0.2">
      <c r="B60" s="44">
        <f>'NEG Residential'!I59</f>
        <v>900</v>
      </c>
      <c r="C60" s="45">
        <f>IF('NEG Res NonWin'!B60&gt;20,20*(Rates!$C$13+Rates!$C$17)+('NEG Res NonWin'!B60-20)*(Rates!$C$13+Rates!$C$19),'NEG Res NonWin'!B60*(Rates!$C$13+Rates!$C$17))+Rates!$C$26</f>
        <v>532.95860000000005</v>
      </c>
      <c r="D60" s="45">
        <f>IF('NEG Res NonWin'!B60&gt;20,20*(Rates!$D$13+Rates!$D$17)+('NEG Res NonWin'!B60-20)*(Rates!$D$13+Rates!$D$19),'NEG Res NonWin'!B60*(Rates!$D$13+Rates!$D$17))+Rates!$D$26</f>
        <v>677.21960000000001</v>
      </c>
      <c r="E60" s="46">
        <f t="shared" si="0"/>
        <v>144.26099999999997</v>
      </c>
      <c r="F60" s="47">
        <f t="shared" si="1"/>
        <v>0.27067956122670683</v>
      </c>
      <c r="G60" s="51">
        <f>'NEG Residential'!K59</f>
        <v>3</v>
      </c>
      <c r="H60" s="48">
        <f t="shared" si="2"/>
        <v>2.2882335218583509E-6</v>
      </c>
      <c r="I60" s="48">
        <f t="shared" si="3"/>
        <v>0.99998550785436191</v>
      </c>
      <c r="K60" s="73"/>
    </row>
    <row r="61" spans="2:11" x14ac:dyDescent="0.2">
      <c r="B61" s="44">
        <f>'NEG Residential'!I60</f>
        <v>940</v>
      </c>
      <c r="C61" s="45">
        <f>IF('NEG Res NonWin'!B61&gt;20,20*(Rates!$C$13+Rates!$C$17)+('NEG Res NonWin'!B61-20)*(Rates!$C$13+Rates!$C$19),'NEG Res NonWin'!B61*(Rates!$C$13+Rates!$C$17))+Rates!$C$26</f>
        <v>555.60379999999998</v>
      </c>
      <c r="D61" s="45">
        <f>IF('NEG Res NonWin'!B61&gt;20,20*(Rates!$D$13+Rates!$D$17)+('NEG Res NonWin'!B61-20)*(Rates!$D$13+Rates!$D$19),'NEG Res NonWin'!B61*(Rates!$D$13+Rates!$D$17))+Rates!$D$26</f>
        <v>706.27639999999997</v>
      </c>
      <c r="E61" s="46">
        <f t="shared" si="0"/>
        <v>150.67259999999999</v>
      </c>
      <c r="F61" s="47">
        <f t="shared" si="1"/>
        <v>0.27118713010962125</v>
      </c>
      <c r="G61" s="51">
        <f>'NEG Residential'!K60</f>
        <v>1</v>
      </c>
      <c r="H61" s="48">
        <f t="shared" si="2"/>
        <v>7.6274450728611693E-7</v>
      </c>
      <c r="I61" s="48">
        <f t="shared" si="3"/>
        <v>0.99998627059886924</v>
      </c>
      <c r="K61" s="73"/>
    </row>
    <row r="62" spans="2:11" x14ac:dyDescent="0.2">
      <c r="B62" s="44">
        <f>'NEG Residential'!I61</f>
        <v>960</v>
      </c>
      <c r="C62" s="45">
        <f>IF('NEG Res NonWin'!B62&gt;20,20*(Rates!$C$13+Rates!$C$17)+('NEG Res NonWin'!B62-20)*(Rates!$C$13+Rates!$C$19),'NEG Res NonWin'!B62*(Rates!$C$13+Rates!$C$17))+Rates!$C$26</f>
        <v>566.92639999999994</v>
      </c>
      <c r="D62" s="45">
        <f>IF('NEG Res NonWin'!B62&gt;20,20*(Rates!$D$13+Rates!$D$17)+('NEG Res NonWin'!B62-20)*(Rates!$D$13+Rates!$D$19),'NEG Res NonWin'!B62*(Rates!$D$13+Rates!$D$17))+Rates!$D$26</f>
        <v>720.8048</v>
      </c>
      <c r="E62" s="46">
        <f t="shared" si="0"/>
        <v>153.87840000000006</v>
      </c>
      <c r="F62" s="47">
        <f t="shared" si="1"/>
        <v>0.27142570887508516</v>
      </c>
      <c r="G62" s="51">
        <f>'NEG Residential'!K61</f>
        <v>3</v>
      </c>
      <c r="H62" s="48">
        <f t="shared" si="2"/>
        <v>2.2882335218583509E-6</v>
      </c>
      <c r="I62" s="48">
        <f t="shared" si="3"/>
        <v>0.99998855883239113</v>
      </c>
      <c r="K62" s="73"/>
    </row>
    <row r="63" spans="2:11" x14ac:dyDescent="0.2">
      <c r="B63" s="44">
        <f>'NEG Residential'!I62</f>
        <v>1000</v>
      </c>
      <c r="C63" s="45">
        <f>IF('NEG Res NonWin'!B63&gt;20,20*(Rates!$C$13+Rates!$C$17)+('NEG Res NonWin'!B63-20)*(Rates!$C$13+Rates!$C$19),'NEG Res NonWin'!B63*(Rates!$C$13+Rates!$C$17))+Rates!$C$26</f>
        <v>589.57159999999999</v>
      </c>
      <c r="D63" s="45">
        <f>IF('NEG Res NonWin'!B63&gt;20,20*(Rates!$D$13+Rates!$D$17)+('NEG Res NonWin'!B63-20)*(Rates!$D$13+Rates!$D$19),'NEG Res NonWin'!B63*(Rates!$D$13+Rates!$D$17))+Rates!$D$26</f>
        <v>749.86159999999995</v>
      </c>
      <c r="E63" s="46">
        <f t="shared" si="0"/>
        <v>160.28999999999996</v>
      </c>
      <c r="F63" s="47">
        <f t="shared" si="1"/>
        <v>0.27187537527248595</v>
      </c>
      <c r="G63" s="51">
        <f>'NEG Residential'!K62</f>
        <v>1</v>
      </c>
      <c r="H63" s="48">
        <f t="shared" si="2"/>
        <v>7.6274450728611693E-7</v>
      </c>
      <c r="I63" s="48">
        <f t="shared" si="3"/>
        <v>0.99998932157689846</v>
      </c>
      <c r="K63" s="73"/>
    </row>
    <row r="64" spans="2:11" x14ac:dyDescent="0.2">
      <c r="B64" s="44">
        <f>'NEG Residential'!I63</f>
        <v>1080</v>
      </c>
      <c r="C64" s="45">
        <f>IF('NEG Res NonWin'!B64&gt;20,20*(Rates!$C$13+Rates!$C$17)+('NEG Res NonWin'!B64-20)*(Rates!$C$13+Rates!$C$19),'NEG Res NonWin'!B64*(Rates!$C$13+Rates!$C$17))+Rates!$C$26</f>
        <v>634.86199999999997</v>
      </c>
      <c r="D64" s="45">
        <f>IF('NEG Res NonWin'!B64&gt;20,20*(Rates!$D$13+Rates!$D$17)+('NEG Res NonWin'!B64-20)*(Rates!$D$13+Rates!$D$19),'NEG Res NonWin'!B64*(Rates!$D$13+Rates!$D$17))+Rates!$D$26</f>
        <v>807.97519999999997</v>
      </c>
      <c r="E64" s="46">
        <f t="shared" si="0"/>
        <v>173.11320000000001</v>
      </c>
      <c r="F64" s="47">
        <f t="shared" si="1"/>
        <v>0.27267847185687599</v>
      </c>
      <c r="G64" s="51">
        <f>'NEG Residential'!K63</f>
        <v>2</v>
      </c>
      <c r="H64" s="48">
        <f t="shared" si="2"/>
        <v>1.5254890145722339E-6</v>
      </c>
      <c r="I64" s="48">
        <f t="shared" si="3"/>
        <v>0.99999084706591301</v>
      </c>
      <c r="K64" s="73"/>
    </row>
    <row r="65" spans="2:11" x14ac:dyDescent="0.2">
      <c r="B65" s="44">
        <f>'NEG Residential'!I64</f>
        <v>1140</v>
      </c>
      <c r="C65" s="45">
        <f>IF('NEG Res NonWin'!B65&gt;20,20*(Rates!$C$13+Rates!$C$17)+('NEG Res NonWin'!B65-20)*(Rates!$C$13+Rates!$C$19),'NEG Res NonWin'!B65*(Rates!$C$13+Rates!$C$17))+Rates!$C$26</f>
        <v>668.82979999999998</v>
      </c>
      <c r="D65" s="45">
        <f>IF('NEG Res NonWin'!B65&gt;20,20*(Rates!$D$13+Rates!$D$17)+('NEG Res NonWin'!B65-20)*(Rates!$D$13+Rates!$D$19),'NEG Res NonWin'!B65*(Rates!$D$13+Rates!$D$17))+Rates!$D$26</f>
        <v>851.56039999999996</v>
      </c>
      <c r="E65" s="46">
        <f t="shared" si="0"/>
        <v>182.73059999999998</v>
      </c>
      <c r="F65" s="47">
        <f t="shared" si="1"/>
        <v>0.27320941740335131</v>
      </c>
      <c r="G65" s="51">
        <f>'NEG Residential'!K64</f>
        <v>1</v>
      </c>
      <c r="H65" s="48">
        <f t="shared" si="2"/>
        <v>7.6274450728611693E-7</v>
      </c>
      <c r="I65" s="48">
        <f t="shared" si="3"/>
        <v>0.99999160981042035</v>
      </c>
      <c r="K65" s="73"/>
    </row>
    <row r="66" spans="2:11" x14ac:dyDescent="0.2">
      <c r="B66" s="44">
        <f>'NEG Residential'!I65</f>
        <v>1160</v>
      </c>
      <c r="C66" s="45">
        <f>IF('NEG Res NonWin'!B66&gt;20,20*(Rates!$C$13+Rates!$C$17)+('NEG Res NonWin'!B66-20)*(Rates!$C$13+Rates!$C$19),'NEG Res NonWin'!B66*(Rates!$C$13+Rates!$C$17))+Rates!$C$26</f>
        <v>680.15239999999994</v>
      </c>
      <c r="D66" s="45">
        <f>IF('NEG Res NonWin'!B66&gt;20,20*(Rates!$D$13+Rates!$D$17)+('NEG Res NonWin'!B66-20)*(Rates!$D$13+Rates!$D$19),'NEG Res NonWin'!B66*(Rates!$D$13+Rates!$D$17))+Rates!$D$26</f>
        <v>866.08879999999999</v>
      </c>
      <c r="E66" s="46">
        <f t="shared" si="0"/>
        <v>185.93640000000005</v>
      </c>
      <c r="F66" s="47">
        <f t="shared" si="1"/>
        <v>0.27337461427762377</v>
      </c>
      <c r="G66" s="51">
        <f>'NEG Residential'!K65</f>
        <v>1</v>
      </c>
      <c r="H66" s="48">
        <f t="shared" si="2"/>
        <v>7.6274450728611693E-7</v>
      </c>
      <c r="I66" s="48">
        <f t="shared" si="3"/>
        <v>0.99999237255492768</v>
      </c>
      <c r="K66" s="73"/>
    </row>
    <row r="67" spans="2:11" x14ac:dyDescent="0.2">
      <c r="B67" s="44">
        <f>'NEG Residential'!I66</f>
        <v>1180</v>
      </c>
      <c r="C67" s="45">
        <f>IF('NEG Res NonWin'!B67&gt;20,20*(Rates!$C$13+Rates!$C$17)+('NEG Res NonWin'!B67-20)*(Rates!$C$13+Rates!$C$19),'NEG Res NonWin'!B67*(Rates!$C$13+Rates!$C$17))+Rates!$C$26</f>
        <v>691.47500000000002</v>
      </c>
      <c r="D67" s="45">
        <f>IF('NEG Res NonWin'!B67&gt;20,20*(Rates!$D$13+Rates!$D$17)+('NEG Res NonWin'!B67-20)*(Rates!$D$13+Rates!$D$19),'NEG Res NonWin'!B67*(Rates!$D$13+Rates!$D$17))+Rates!$D$26</f>
        <v>880.61720000000003</v>
      </c>
      <c r="E67" s="46">
        <f t="shared" si="0"/>
        <v>189.1422</v>
      </c>
      <c r="F67" s="47">
        <f t="shared" si="1"/>
        <v>0.27353440109909977</v>
      </c>
      <c r="G67" s="51">
        <f>'NEG Residential'!K66</f>
        <v>1</v>
      </c>
      <c r="H67" s="48">
        <f t="shared" si="2"/>
        <v>7.6274450728611693E-7</v>
      </c>
      <c r="I67" s="48">
        <f t="shared" si="3"/>
        <v>0.99999313529943501</v>
      </c>
      <c r="K67" s="73"/>
    </row>
    <row r="68" spans="2:11" x14ac:dyDescent="0.2">
      <c r="B68" s="44">
        <f>'NEG Residential'!I67</f>
        <v>1400</v>
      </c>
      <c r="C68" s="45">
        <f>IF('NEG Res NonWin'!B68&gt;20,20*(Rates!$C$13+Rates!$C$17)+('NEG Res NonWin'!B68-20)*(Rates!$C$13+Rates!$C$19),'NEG Res NonWin'!B68*(Rates!$C$13+Rates!$C$17))+Rates!$C$26</f>
        <v>816.02359999999999</v>
      </c>
      <c r="D68" s="45">
        <f>IF('NEG Res NonWin'!B68&gt;20,20*(Rates!$D$13+Rates!$D$17)+('NEG Res NonWin'!B68-20)*(Rates!$D$13+Rates!$D$19),'NEG Res NonWin'!B68*(Rates!$D$13+Rates!$D$17))+Rates!$D$26</f>
        <v>1040.4295999999999</v>
      </c>
      <c r="E68" s="46">
        <f t="shared" si="0"/>
        <v>224.40599999999995</v>
      </c>
      <c r="F68" s="47">
        <f t="shared" si="1"/>
        <v>0.27499939952717051</v>
      </c>
      <c r="G68" s="51">
        <f>'NEG Residential'!K67</f>
        <v>1</v>
      </c>
      <c r="H68" s="48">
        <f t="shared" si="2"/>
        <v>7.6274450728611693E-7</v>
      </c>
      <c r="I68" s="48">
        <f t="shared" si="3"/>
        <v>0.99999389804394234</v>
      </c>
      <c r="K68" s="73"/>
    </row>
    <row r="69" spans="2:11" x14ac:dyDescent="0.2">
      <c r="B69" s="44">
        <f>'NEG Residential'!I68</f>
        <v>1580</v>
      </c>
      <c r="C69" s="45">
        <f>IF('NEG Res NonWin'!B69&gt;20,20*(Rates!$C$13+Rates!$C$17)+('NEG Res NonWin'!B69-20)*(Rates!$C$13+Rates!$C$19),'NEG Res NonWin'!B69*(Rates!$C$13+Rates!$C$17))+Rates!$C$26</f>
        <v>917.92700000000002</v>
      </c>
      <c r="D69" s="45">
        <f>IF('NEG Res NonWin'!B69&gt;20,20*(Rates!$D$13+Rates!$D$17)+('NEG Res NonWin'!B69-20)*(Rates!$D$13+Rates!$D$19),'NEG Res NonWin'!B69*(Rates!$D$13+Rates!$D$17))+Rates!$D$26</f>
        <v>1171.1851999999999</v>
      </c>
      <c r="E69" s="46">
        <f t="shared" si="0"/>
        <v>253.25819999999987</v>
      </c>
      <c r="F69" s="47">
        <f t="shared" si="1"/>
        <v>0.27590233210266163</v>
      </c>
      <c r="G69" s="51">
        <f>'NEG Residential'!K68</f>
        <v>1</v>
      </c>
      <c r="H69" s="48">
        <f t="shared" si="2"/>
        <v>7.6274450728611693E-7</v>
      </c>
      <c r="I69" s="48">
        <f t="shared" si="3"/>
        <v>0.99999466078844967</v>
      </c>
      <c r="K69" s="73"/>
    </row>
    <row r="70" spans="2:11" x14ac:dyDescent="0.2">
      <c r="B70" s="44">
        <f>'NEG Residential'!I69</f>
        <v>1640</v>
      </c>
      <c r="C70" s="45">
        <f>IF('NEG Res NonWin'!B70&gt;20,20*(Rates!$C$13+Rates!$C$17)+('NEG Res NonWin'!B70-20)*(Rates!$C$13+Rates!$C$19),'NEG Res NonWin'!B70*(Rates!$C$13+Rates!$C$17))+Rates!$C$26</f>
        <v>951.89480000000003</v>
      </c>
      <c r="D70" s="45">
        <f>IF('NEG Res NonWin'!B70&gt;20,20*(Rates!$D$13+Rates!$D$17)+('NEG Res NonWin'!B70-20)*(Rates!$D$13+Rates!$D$19),'NEG Res NonWin'!B70*(Rates!$D$13+Rates!$D$17))+Rates!$D$26</f>
        <v>1214.7703999999999</v>
      </c>
      <c r="E70" s="46">
        <f t="shared" si="0"/>
        <v>262.87559999999985</v>
      </c>
      <c r="F70" s="47">
        <f t="shared" si="1"/>
        <v>0.27616034881165424</v>
      </c>
      <c r="G70" s="51">
        <f>'NEG Residential'!K69</f>
        <v>1</v>
      </c>
      <c r="H70" s="48">
        <f t="shared" si="2"/>
        <v>7.6274450728611693E-7</v>
      </c>
      <c r="I70" s="48">
        <f t="shared" si="3"/>
        <v>0.99999542353295701</v>
      </c>
      <c r="K70" s="73"/>
    </row>
    <row r="71" spans="2:11" x14ac:dyDescent="0.2">
      <c r="B71" s="44">
        <f>'NEG Residential'!I70</f>
        <v>1680</v>
      </c>
      <c r="C71" s="45">
        <f>IF('NEG Res NonWin'!B71&gt;20,20*(Rates!$C$13+Rates!$C$17)+('NEG Res NonWin'!B71-20)*(Rates!$C$13+Rates!$C$19),'NEG Res NonWin'!B71*(Rates!$C$13+Rates!$C$17))+Rates!$C$26</f>
        <v>974.54</v>
      </c>
      <c r="D71" s="45">
        <f>IF('NEG Res NonWin'!B71&gt;20,20*(Rates!$D$13+Rates!$D$17)+('NEG Res NonWin'!B71-20)*(Rates!$D$13+Rates!$D$19),'NEG Res NonWin'!B71*(Rates!$D$13+Rates!$D$17))+Rates!$D$26</f>
        <v>1243.8271999999999</v>
      </c>
      <c r="E71" s="46">
        <f t="shared" ref="E71:E76" si="4">D71-C71</f>
        <v>269.28719999999998</v>
      </c>
      <c r="F71" s="47">
        <f t="shared" ref="F71:F76" si="5">E71/C71</f>
        <v>0.27632236747593736</v>
      </c>
      <c r="G71" s="51">
        <f>'NEG Residential'!K70</f>
        <v>1</v>
      </c>
      <c r="H71" s="48">
        <f t="shared" ref="H71:H76" si="6">G71/SUM($G$6:$G$76)</f>
        <v>7.6274450728611693E-7</v>
      </c>
      <c r="I71" s="48">
        <f t="shared" si="3"/>
        <v>0.99999618627746434</v>
      </c>
      <c r="K71" s="73"/>
    </row>
    <row r="72" spans="2:11" x14ac:dyDescent="0.2">
      <c r="B72" s="44">
        <f>'NEG Residential'!I71</f>
        <v>1940</v>
      </c>
      <c r="C72" s="45">
        <f>IF('NEG Res NonWin'!B72&gt;20,20*(Rates!$C$13+Rates!$C$17)+('NEG Res NonWin'!B72-20)*(Rates!$C$13+Rates!$C$19),'NEG Res NonWin'!B72*(Rates!$C$13+Rates!$C$17))+Rates!$C$26</f>
        <v>1121.7338000000002</v>
      </c>
      <c r="D72" s="45">
        <f>IF('NEG Res NonWin'!B72&gt;20,20*(Rates!$D$13+Rates!$D$17)+('NEG Res NonWin'!B72-20)*(Rates!$D$13+Rates!$D$19),'NEG Res NonWin'!B72*(Rates!$D$13+Rates!$D$17))+Rates!$D$26</f>
        <v>1432.6964</v>
      </c>
      <c r="E72" s="46">
        <f t="shared" si="4"/>
        <v>310.96259999999984</v>
      </c>
      <c r="F72" s="47">
        <f t="shared" si="5"/>
        <v>0.27721603824365443</v>
      </c>
      <c r="G72" s="51">
        <f>'NEG Residential'!K71</f>
        <v>1</v>
      </c>
      <c r="H72" s="48">
        <f t="shared" si="6"/>
        <v>7.6274450728611693E-7</v>
      </c>
      <c r="I72" s="48">
        <f t="shared" ref="I72:I76" si="7">H72+I71</f>
        <v>0.99999694902197167</v>
      </c>
      <c r="K72" s="73"/>
    </row>
    <row r="73" spans="2:11" x14ac:dyDescent="0.2">
      <c r="B73" s="44">
        <f>'NEG Residential'!I72</f>
        <v>2040</v>
      </c>
      <c r="C73" s="45">
        <f>IF('NEG Res NonWin'!B73&gt;20,20*(Rates!$C$13+Rates!$C$17)+('NEG Res NonWin'!B73-20)*(Rates!$C$13+Rates!$C$19),'NEG Res NonWin'!B73*(Rates!$C$13+Rates!$C$17))+Rates!$C$26</f>
        <v>1178.3468</v>
      </c>
      <c r="D73" s="45">
        <f>IF('NEG Res NonWin'!B73&gt;20,20*(Rates!$D$13+Rates!$D$17)+('NEG Res NonWin'!B73-20)*(Rates!$D$13+Rates!$D$19),'NEG Res NonWin'!B73*(Rates!$D$13+Rates!$D$17))+Rates!$D$26</f>
        <v>1505.3383999999999</v>
      </c>
      <c r="E73" s="46">
        <f t="shared" si="4"/>
        <v>326.99159999999983</v>
      </c>
      <c r="F73" s="47">
        <f t="shared" si="5"/>
        <v>0.27750030805871395</v>
      </c>
      <c r="G73" s="51">
        <f>'NEG Residential'!K72</f>
        <v>1</v>
      </c>
      <c r="H73" s="48">
        <f t="shared" si="6"/>
        <v>7.6274450728611693E-7</v>
      </c>
      <c r="I73" s="48">
        <f t="shared" si="7"/>
        <v>0.999997711766479</v>
      </c>
      <c r="K73" s="73"/>
    </row>
    <row r="74" spans="2:11" x14ac:dyDescent="0.2">
      <c r="B74" s="44">
        <f>'NEG Residential'!I73</f>
        <v>2120</v>
      </c>
      <c r="C74" s="45">
        <f>IF('NEG Res NonWin'!B74&gt;20,20*(Rates!$C$13+Rates!$C$17)+('NEG Res NonWin'!B74-20)*(Rates!$C$13+Rates!$C$19),'NEG Res NonWin'!B74*(Rates!$C$13+Rates!$C$17))+Rates!$C$26</f>
        <v>1223.6372000000001</v>
      </c>
      <c r="D74" s="45">
        <f>IF('NEG Res NonWin'!B74&gt;20,20*(Rates!$D$13+Rates!$D$17)+('NEG Res NonWin'!B74-20)*(Rates!$D$13+Rates!$D$19),'NEG Res NonWin'!B74*(Rates!$D$13+Rates!$D$17))+Rates!$D$26</f>
        <v>1563.452</v>
      </c>
      <c r="E74" s="46">
        <f t="shared" si="4"/>
        <v>339.81479999999988</v>
      </c>
      <c r="F74" s="47">
        <f t="shared" si="5"/>
        <v>0.27770878492415879</v>
      </c>
      <c r="G74" s="51">
        <f>'NEG Residential'!K73</f>
        <v>1</v>
      </c>
      <c r="H74" s="48">
        <f t="shared" si="6"/>
        <v>7.6274450728611693E-7</v>
      </c>
      <c r="I74" s="48">
        <f t="shared" si="7"/>
        <v>0.99999847451098633</v>
      </c>
      <c r="K74" s="73"/>
    </row>
    <row r="75" spans="2:11" x14ac:dyDescent="0.2">
      <c r="B75" s="44">
        <f>'NEG Residential'!I74</f>
        <v>2200</v>
      </c>
      <c r="C75" s="45">
        <f>IF('NEG Res NonWin'!B75&gt;20,20*(Rates!$C$13+Rates!$C$17)+('NEG Res NonWin'!B75-20)*(Rates!$C$13+Rates!$C$19),'NEG Res NonWin'!B75*(Rates!$C$13+Rates!$C$17))+Rates!$C$26</f>
        <v>1268.9276000000002</v>
      </c>
      <c r="D75" s="45">
        <f>IF('NEG Res NonWin'!B75&gt;20,20*(Rates!$D$13+Rates!$D$17)+('NEG Res NonWin'!B75-20)*(Rates!$D$13+Rates!$D$19),'NEG Res NonWin'!B75*(Rates!$D$13+Rates!$D$17))+Rates!$D$26</f>
        <v>1621.5655999999999</v>
      </c>
      <c r="E75" s="46">
        <f t="shared" si="4"/>
        <v>352.63799999999969</v>
      </c>
      <c r="F75" s="47">
        <f t="shared" si="5"/>
        <v>0.27790237993089567</v>
      </c>
      <c r="G75" s="51">
        <f>'NEG Residential'!K74</f>
        <v>1</v>
      </c>
      <c r="H75" s="48">
        <f t="shared" si="6"/>
        <v>7.6274450728611693E-7</v>
      </c>
      <c r="I75" s="48">
        <f t="shared" si="7"/>
        <v>0.99999923725549367</v>
      </c>
      <c r="K75" s="73"/>
    </row>
    <row r="76" spans="2:11" x14ac:dyDescent="0.2">
      <c r="B76" s="44">
        <f>'NEG Residential'!I75</f>
        <v>3640</v>
      </c>
      <c r="C76" s="45">
        <f>IF('NEG Res NonWin'!B76&gt;20,20*(Rates!$C$13+Rates!$C$17)+('NEG Res NonWin'!B76-20)*(Rates!$C$13+Rates!$C$19),'NEG Res NonWin'!B76*(Rates!$C$13+Rates!$C$17))+Rates!$C$26</f>
        <v>2084.1548000000003</v>
      </c>
      <c r="D76" s="45">
        <f>IF('NEG Res NonWin'!B76&gt;20,20*(Rates!$D$13+Rates!$D$17)+('NEG Res NonWin'!B76-20)*(Rates!$D$13+Rates!$D$19),'NEG Res NonWin'!B76*(Rates!$D$13+Rates!$D$17))+Rates!$D$26</f>
        <v>2667.6103999999996</v>
      </c>
      <c r="E76" s="46">
        <f t="shared" si="4"/>
        <v>583.45559999999932</v>
      </c>
      <c r="F76" s="47">
        <f t="shared" si="5"/>
        <v>0.27994830326422931</v>
      </c>
      <c r="G76" s="51">
        <f>'NEG Residential'!K75</f>
        <v>1</v>
      </c>
      <c r="H76" s="48">
        <f t="shared" si="6"/>
        <v>7.6274450728611693E-7</v>
      </c>
      <c r="I76" s="48">
        <f t="shared" si="7"/>
        <v>1.0000000000000009</v>
      </c>
      <c r="K76" s="73"/>
    </row>
    <row r="77" spans="2:11" x14ac:dyDescent="0.2">
      <c r="C77" s="75"/>
      <c r="D77" s="75"/>
      <c r="E77" s="76"/>
      <c r="F77" s="77"/>
    </row>
    <row r="78" spans="2:11" x14ac:dyDescent="0.2">
      <c r="C78" s="75"/>
      <c r="D78" s="75"/>
      <c r="E78" s="76"/>
      <c r="F78" s="77"/>
    </row>
    <row r="79" spans="2:11" x14ac:dyDescent="0.2">
      <c r="C79" s="75"/>
      <c r="D79" s="75"/>
      <c r="E79" s="76"/>
      <c r="F79" s="77"/>
    </row>
    <row r="80" spans="2:11" x14ac:dyDescent="0.2">
      <c r="C80" s="75"/>
      <c r="D80" s="75"/>
      <c r="E80" s="76"/>
      <c r="F80" s="77"/>
    </row>
    <row r="81" spans="3:6" x14ac:dyDescent="0.2">
      <c r="C81" s="75"/>
      <c r="D81" s="75"/>
      <c r="E81" s="76"/>
      <c r="F81" s="77"/>
    </row>
    <row r="82" spans="3:6" x14ac:dyDescent="0.2">
      <c r="C82" s="75"/>
      <c r="D82" s="75"/>
      <c r="E82" s="76"/>
      <c r="F82" s="77"/>
    </row>
    <row r="83" spans="3:6" x14ac:dyDescent="0.2">
      <c r="C83" s="75"/>
      <c r="D83" s="75"/>
      <c r="E83" s="76"/>
      <c r="F83" s="77"/>
    </row>
    <row r="84" spans="3:6" x14ac:dyDescent="0.2">
      <c r="C84" s="75"/>
      <c r="D84" s="75"/>
      <c r="E84" s="76"/>
      <c r="F84" s="77"/>
    </row>
    <row r="85" spans="3:6" x14ac:dyDescent="0.2">
      <c r="C85" s="75"/>
      <c r="D85" s="75"/>
      <c r="E85" s="76"/>
      <c r="F85" s="77"/>
    </row>
    <row r="86" spans="3:6" x14ac:dyDescent="0.2">
      <c r="C86" s="75"/>
      <c r="D86" s="75"/>
      <c r="E86" s="76"/>
      <c r="F86" s="77"/>
    </row>
    <row r="87" spans="3:6" x14ac:dyDescent="0.2">
      <c r="C87" s="75"/>
      <c r="D87" s="75"/>
      <c r="E87" s="76"/>
      <c r="F87" s="77"/>
    </row>
    <row r="88" spans="3:6" x14ac:dyDescent="0.2">
      <c r="C88" s="75"/>
      <c r="D88" s="75"/>
      <c r="E88" s="76"/>
      <c r="F88" s="77"/>
    </row>
    <row r="89" spans="3:6" x14ac:dyDescent="0.2">
      <c r="C89" s="75"/>
      <c r="D89" s="75"/>
      <c r="E89" s="76"/>
      <c r="F89" s="77"/>
    </row>
    <row r="90" spans="3:6" x14ac:dyDescent="0.2">
      <c r="C90" s="75"/>
      <c r="D90" s="75"/>
      <c r="E90" s="76"/>
      <c r="F90" s="77"/>
    </row>
    <row r="91" spans="3:6" x14ac:dyDescent="0.2">
      <c r="C91" s="75"/>
      <c r="D91" s="75"/>
      <c r="E91" s="76"/>
      <c r="F91" s="77"/>
    </row>
    <row r="92" spans="3:6" x14ac:dyDescent="0.2">
      <c r="C92" s="75"/>
      <c r="D92" s="75"/>
      <c r="E92" s="76"/>
      <c r="F92" s="77"/>
    </row>
    <row r="93" spans="3:6" x14ac:dyDescent="0.2">
      <c r="C93" s="75"/>
      <c r="D93" s="75"/>
      <c r="E93" s="76"/>
      <c r="F93" s="77"/>
    </row>
    <row r="94" spans="3:6" x14ac:dyDescent="0.2">
      <c r="C94" s="75"/>
      <c r="D94" s="75"/>
      <c r="E94" s="76"/>
      <c r="F94" s="77"/>
    </row>
    <row r="95" spans="3:6" x14ac:dyDescent="0.2">
      <c r="C95" s="75"/>
      <c r="D95" s="75"/>
      <c r="E95" s="76"/>
      <c r="F95" s="77"/>
    </row>
    <row r="96" spans="3:6" x14ac:dyDescent="0.2">
      <c r="C96" s="75"/>
      <c r="D96" s="75"/>
      <c r="E96" s="76"/>
      <c r="F96" s="77"/>
    </row>
    <row r="97" spans="3:6" x14ac:dyDescent="0.2">
      <c r="C97" s="75"/>
      <c r="D97" s="75"/>
      <c r="E97" s="76"/>
      <c r="F97" s="77"/>
    </row>
    <row r="98" spans="3:6" x14ac:dyDescent="0.2">
      <c r="C98" s="75"/>
      <c r="D98" s="75"/>
      <c r="E98" s="76"/>
      <c r="F98" s="77"/>
    </row>
    <row r="99" spans="3:6" x14ac:dyDescent="0.2">
      <c r="C99" s="75"/>
      <c r="D99" s="75"/>
      <c r="E99" s="76"/>
      <c r="F99" s="77"/>
    </row>
    <row r="100" spans="3:6" x14ac:dyDescent="0.2">
      <c r="C100" s="75"/>
      <c r="D100" s="75"/>
      <c r="E100" s="76"/>
      <c r="F100" s="77"/>
    </row>
    <row r="101" spans="3:6" x14ac:dyDescent="0.2">
      <c r="C101" s="75"/>
      <c r="D101" s="75"/>
      <c r="E101" s="76"/>
      <c r="F101" s="77"/>
    </row>
    <row r="102" spans="3:6" x14ac:dyDescent="0.2">
      <c r="C102" s="75"/>
      <c r="D102" s="75"/>
      <c r="E102" s="76"/>
      <c r="F102" s="77"/>
    </row>
    <row r="103" spans="3:6" x14ac:dyDescent="0.2">
      <c r="C103" s="75"/>
      <c r="D103" s="75"/>
      <c r="E103" s="76"/>
      <c r="F103" s="77"/>
    </row>
    <row r="104" spans="3:6" x14ac:dyDescent="0.2">
      <c r="C104" s="75"/>
      <c r="D104" s="75"/>
      <c r="E104" s="76"/>
      <c r="F104" s="77"/>
    </row>
    <row r="105" spans="3:6" x14ac:dyDescent="0.2">
      <c r="C105" s="75"/>
      <c r="D105" s="75"/>
      <c r="E105" s="76"/>
      <c r="F105" s="77"/>
    </row>
    <row r="106" spans="3:6" x14ac:dyDescent="0.2">
      <c r="C106" s="75"/>
      <c r="D106" s="75"/>
      <c r="E106" s="76"/>
      <c r="F106" s="77"/>
    </row>
    <row r="107" spans="3:6" x14ac:dyDescent="0.2">
      <c r="C107" s="75"/>
      <c r="D107" s="75"/>
      <c r="E107" s="76"/>
      <c r="F107" s="77"/>
    </row>
    <row r="108" spans="3:6" x14ac:dyDescent="0.2">
      <c r="C108" s="75"/>
      <c r="D108" s="75"/>
      <c r="E108" s="76"/>
      <c r="F108" s="77"/>
    </row>
    <row r="109" spans="3:6" x14ac:dyDescent="0.2">
      <c r="C109" s="75"/>
      <c r="D109" s="75"/>
      <c r="E109" s="76"/>
      <c r="F109" s="77"/>
    </row>
    <row r="110" spans="3:6" x14ac:dyDescent="0.2">
      <c r="C110" s="75"/>
      <c r="D110" s="75"/>
      <c r="E110" s="76"/>
      <c r="F110" s="77"/>
    </row>
    <row r="111" spans="3:6" x14ac:dyDescent="0.2">
      <c r="C111" s="75"/>
      <c r="D111" s="75"/>
      <c r="E111" s="76"/>
      <c r="F111" s="77"/>
    </row>
    <row r="112" spans="3:6" x14ac:dyDescent="0.2">
      <c r="C112" s="75"/>
      <c r="D112" s="75"/>
      <c r="E112" s="76"/>
      <c r="F112" s="77"/>
    </row>
  </sheetData>
  <pageMargins left="0.7" right="0.7" top="0.75" bottom="0.75" header="0.3" footer="0.3"/>
  <pageSetup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E7F0-8356-4FF9-84F6-CA820DD4BF9C}">
  <sheetPr>
    <pageSetUpPr fitToPage="1"/>
  </sheetPr>
  <dimension ref="B1:M1114"/>
  <sheetViews>
    <sheetView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ColWidth="9.140625" defaultRowHeight="12.75" x14ac:dyDescent="0.2"/>
  <cols>
    <col min="1" max="1" width="4" style="38" customWidth="1"/>
    <col min="2" max="2" width="11.42578125" style="56" customWidth="1"/>
    <col min="3" max="3" width="12.140625" style="56" customWidth="1"/>
    <col min="4" max="4" width="12" style="56" bestFit="1" customWidth="1"/>
    <col min="5" max="9" width="11.42578125" style="56" customWidth="1"/>
    <col min="10" max="16384" width="9.140625" style="38"/>
  </cols>
  <sheetData>
    <row r="1" spans="2:13" x14ac:dyDescent="0.2">
      <c r="B1" s="74" t="s">
        <v>23</v>
      </c>
    </row>
    <row r="2" spans="2:13" x14ac:dyDescent="0.2">
      <c r="B2" s="74" t="s">
        <v>43</v>
      </c>
      <c r="G2" s="43" t="s">
        <v>44</v>
      </c>
      <c r="I2" s="55">
        <f>'NEG Commercial'!F3</f>
        <v>617.07864746037251</v>
      </c>
    </row>
    <row r="3" spans="2:13" x14ac:dyDescent="0.2">
      <c r="B3" s="74" t="s">
        <v>24</v>
      </c>
    </row>
    <row r="5" spans="2:13" ht="38.25" x14ac:dyDescent="0.2"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</row>
    <row r="6" spans="2:13" x14ac:dyDescent="0.2">
      <c r="B6" s="51">
        <f>'NEG Commercial'!C6</f>
        <v>0</v>
      </c>
      <c r="C6" s="45">
        <f>IF('NEG Commercial Win'!B6&gt;40,40*(Rates!$E$13+Rates!$E$17)+('NEG Commercial Win'!B6-40)*(Rates!$E$13+Rates!$E$19),'NEG Commercial Win'!B6*(Rates!$E$13+Rates!$E$17))+Rates!$E$26</f>
        <v>29.86</v>
      </c>
      <c r="D6" s="45">
        <f>IF('NEG Commercial Win'!B6&gt;40,40*(Rates!$F$13+Rates!$F$17)+('NEG Commercial Win'!B6-40)*(Rates!$F$13+Rates!$F$19),'NEG Commercial Win'!B6*(Rates!$F$13+Rates!$F$17))+Rates!$F$26</f>
        <v>29.86</v>
      </c>
      <c r="E6" s="46">
        <f>D6-C6</f>
        <v>0</v>
      </c>
      <c r="F6" s="47">
        <f>E6/C6</f>
        <v>0</v>
      </c>
      <c r="G6" s="51">
        <f>'NEG Commercial'!E6</f>
        <v>4484</v>
      </c>
      <c r="H6" s="48">
        <f>G6/SUM($G$6:$G$950)</f>
        <v>4.3233445177214704E-2</v>
      </c>
      <c r="I6" s="48">
        <f>H6</f>
        <v>4.3233445177214704E-2</v>
      </c>
    </row>
    <row r="7" spans="2:13" x14ac:dyDescent="0.2">
      <c r="B7" s="51">
        <f>'NEG Commercial'!C7</f>
        <v>2</v>
      </c>
      <c r="C7" s="45">
        <f>IF('NEG Commercial Win'!B7&gt;40,40*(Rates!$E$13+Rates!$E$17)+('NEG Commercial Win'!B7-40)*(Rates!$E$13+Rates!$E$19),'NEG Commercial Win'!B7*(Rates!$E$13+Rates!$E$17))+Rates!$E$26</f>
        <v>31.709419999999998</v>
      </c>
      <c r="D7" s="45">
        <f>IF('NEG Commercial Win'!B7&gt;40,40*(Rates!$F$13+Rates!$F$17)+('NEG Commercial Win'!B7-40)*(Rates!$F$13+Rates!$F$19),'NEG Commercial Win'!B7*(Rates!$F$13+Rates!$F$17))+Rates!$F$26</f>
        <v>32.03</v>
      </c>
      <c r="E7" s="46">
        <f t="shared" ref="E7:E70" si="0">D7-C7</f>
        <v>0.3205800000000032</v>
      </c>
      <c r="F7" s="47">
        <f t="shared" ref="F7:F70" si="1">E7/C7</f>
        <v>1.010992947836962E-2</v>
      </c>
      <c r="G7" s="51">
        <f>'NEG Commercial'!E7</f>
        <v>1009</v>
      </c>
      <c r="H7" s="48">
        <f t="shared" ref="H7:H70" si="2">G7/SUM($G$6:$G$950)</f>
        <v>9.7284893362644138E-3</v>
      </c>
      <c r="I7" s="48">
        <f>H7+I6</f>
        <v>5.2961934513479116E-2</v>
      </c>
      <c r="K7" s="49"/>
      <c r="L7" s="50"/>
      <c r="M7" s="50"/>
    </row>
    <row r="8" spans="2:13" x14ac:dyDescent="0.2">
      <c r="B8" s="51">
        <f>'NEG Commercial'!C8</f>
        <v>4</v>
      </c>
      <c r="C8" s="45">
        <f>IF('NEG Commercial Win'!B8&gt;40,40*(Rates!$E$13+Rates!$E$17)+('NEG Commercial Win'!B8-40)*(Rates!$E$13+Rates!$E$19),'NEG Commercial Win'!B8*(Rates!$E$13+Rates!$E$17))+Rates!$E$26</f>
        <v>33.558839999999996</v>
      </c>
      <c r="D8" s="45">
        <f>IF('NEG Commercial Win'!B8&gt;40,40*(Rates!$F$13+Rates!$F$17)+('NEG Commercial Win'!B8-40)*(Rates!$F$13+Rates!$F$19),'NEG Commercial Win'!B8*(Rates!$F$13+Rates!$F$17))+Rates!$F$26</f>
        <v>34.200000000000003</v>
      </c>
      <c r="E8" s="46">
        <f t="shared" si="0"/>
        <v>0.64116000000000639</v>
      </c>
      <c r="F8" s="47">
        <f t="shared" si="1"/>
        <v>1.9105547152404746E-2</v>
      </c>
      <c r="G8" s="51">
        <f>'NEG Commercial'!E8</f>
        <v>588</v>
      </c>
      <c r="H8" s="48">
        <f t="shared" si="2"/>
        <v>5.6693277797061209E-3</v>
      </c>
      <c r="I8" s="48">
        <f t="shared" ref="I8:I71" si="3">H8+I7</f>
        <v>5.8631262293185236E-2</v>
      </c>
      <c r="K8" s="49"/>
      <c r="L8" s="50"/>
      <c r="M8" s="50"/>
    </row>
    <row r="9" spans="2:13" x14ac:dyDescent="0.2">
      <c r="B9" s="51">
        <f>'NEG Commercial'!C9</f>
        <v>6</v>
      </c>
      <c r="C9" s="45">
        <f>IF('NEG Commercial Win'!B9&gt;40,40*(Rates!$E$13+Rates!$E$17)+('NEG Commercial Win'!B9-40)*(Rates!$E$13+Rates!$E$19),'NEG Commercial Win'!B9*(Rates!$E$13+Rates!$E$17))+Rates!$E$26</f>
        <v>35.408259999999999</v>
      </c>
      <c r="D9" s="45">
        <f>IF('NEG Commercial Win'!B9&gt;40,40*(Rates!$F$13+Rates!$F$17)+('NEG Commercial Win'!B9-40)*(Rates!$F$13+Rates!$F$19),'NEG Commercial Win'!B9*(Rates!$F$13+Rates!$F$17))+Rates!$F$26</f>
        <v>36.369999999999997</v>
      </c>
      <c r="E9" s="46">
        <f t="shared" si="0"/>
        <v>0.96173999999999893</v>
      </c>
      <c r="F9" s="47">
        <f t="shared" si="1"/>
        <v>2.716145893641763E-2</v>
      </c>
      <c r="G9" s="51">
        <f>'NEG Commercial'!E9</f>
        <v>778</v>
      </c>
      <c r="H9" s="48">
        <f t="shared" si="2"/>
        <v>7.5012534228084387E-3</v>
      </c>
      <c r="I9" s="48">
        <f t="shared" si="3"/>
        <v>6.613251571599367E-2</v>
      </c>
    </row>
    <row r="10" spans="2:13" x14ac:dyDescent="0.2">
      <c r="B10" s="51">
        <f>'NEG Commercial'!C10</f>
        <v>8</v>
      </c>
      <c r="C10" s="45">
        <f>IF('NEG Commercial Win'!B10&gt;40,40*(Rates!$E$13+Rates!$E$17)+('NEG Commercial Win'!B10-40)*(Rates!$E$13+Rates!$E$19),'NEG Commercial Win'!B10*(Rates!$E$13+Rates!$E$17))+Rates!$E$26</f>
        <v>37.257680000000001</v>
      </c>
      <c r="D10" s="45">
        <f>IF('NEG Commercial Win'!B10&gt;40,40*(Rates!$F$13+Rates!$F$17)+('NEG Commercial Win'!B10-40)*(Rates!$F$13+Rates!$F$19),'NEG Commercial Win'!B10*(Rates!$F$13+Rates!$F$17))+Rates!$F$26</f>
        <v>38.54</v>
      </c>
      <c r="E10" s="46">
        <f t="shared" si="0"/>
        <v>1.2823199999999986</v>
      </c>
      <c r="F10" s="47">
        <f t="shared" si="1"/>
        <v>3.4417601954818404E-2</v>
      </c>
      <c r="G10" s="51">
        <f>'NEG Commercial'!E10</f>
        <v>750</v>
      </c>
      <c r="H10" s="48">
        <f t="shared" si="2"/>
        <v>7.2312854332986232E-3</v>
      </c>
      <c r="I10" s="48">
        <f t="shared" si="3"/>
        <v>7.3363801149292293E-2</v>
      </c>
    </row>
    <row r="11" spans="2:13" x14ac:dyDescent="0.2">
      <c r="B11" s="51">
        <f>'NEG Commercial'!C11</f>
        <v>10</v>
      </c>
      <c r="C11" s="45">
        <f>IF('NEG Commercial Win'!B11&gt;40,40*(Rates!$E$13+Rates!$E$17)+('NEG Commercial Win'!B11-40)*(Rates!$E$13+Rates!$E$19),'NEG Commercial Win'!B11*(Rates!$E$13+Rates!$E$17))+Rates!$E$26</f>
        <v>39.107100000000003</v>
      </c>
      <c r="D11" s="45">
        <f>IF('NEG Commercial Win'!B11&gt;40,40*(Rates!$F$13+Rates!$F$17)+('NEG Commercial Win'!B11-40)*(Rates!$F$13+Rates!$F$19),'NEG Commercial Win'!B11*(Rates!$F$13+Rates!$F$17))+Rates!$F$26</f>
        <v>40.71</v>
      </c>
      <c r="E11" s="46">
        <f t="shared" si="0"/>
        <v>1.6028999999999982</v>
      </c>
      <c r="F11" s="47">
        <f t="shared" si="1"/>
        <v>4.0987442178018779E-2</v>
      </c>
      <c r="G11" s="51">
        <f>'NEG Commercial'!E11</f>
        <v>672</v>
      </c>
      <c r="H11" s="48">
        <f t="shared" si="2"/>
        <v>6.4792317482355666E-3</v>
      </c>
      <c r="I11" s="48">
        <f t="shared" si="3"/>
        <v>7.9843032897527866E-2</v>
      </c>
    </row>
    <row r="12" spans="2:13" x14ac:dyDescent="0.2">
      <c r="B12" s="51">
        <f>'NEG Commercial'!C12</f>
        <v>12</v>
      </c>
      <c r="C12" s="45">
        <f>IF('NEG Commercial Win'!B12&gt;40,40*(Rates!$E$13+Rates!$E$17)+('NEG Commercial Win'!B12-40)*(Rates!$E$13+Rates!$E$19),'NEG Commercial Win'!B12*(Rates!$E$13+Rates!$E$17))+Rates!$E$26</f>
        <v>40.956519999999998</v>
      </c>
      <c r="D12" s="45">
        <f>IF('NEG Commercial Win'!B12&gt;40,40*(Rates!$F$13+Rates!$F$17)+('NEG Commercial Win'!B12-40)*(Rates!$F$13+Rates!$F$19),'NEG Commercial Win'!B12*(Rates!$F$13+Rates!$F$17))+Rates!$F$26</f>
        <v>42.879999999999995</v>
      </c>
      <c r="E12" s="46">
        <f t="shared" si="0"/>
        <v>1.9234799999999979</v>
      </c>
      <c r="F12" s="47">
        <f t="shared" si="1"/>
        <v>4.6963951038808911E-2</v>
      </c>
      <c r="G12" s="51">
        <f>'NEG Commercial'!E12</f>
        <v>503</v>
      </c>
      <c r="H12" s="48">
        <f t="shared" si="2"/>
        <v>4.84978209726561E-3</v>
      </c>
      <c r="I12" s="48">
        <f t="shared" si="3"/>
        <v>8.4692814994793475E-2</v>
      </c>
    </row>
    <row r="13" spans="2:13" x14ac:dyDescent="0.2">
      <c r="B13" s="51">
        <f>'NEG Commercial'!C13</f>
        <v>14</v>
      </c>
      <c r="C13" s="45">
        <f>IF('NEG Commercial Win'!B13&gt;40,40*(Rates!$E$13+Rates!$E$17)+('NEG Commercial Win'!B13-40)*(Rates!$E$13+Rates!$E$19),'NEG Commercial Win'!B13*(Rates!$E$13+Rates!$E$17))+Rates!$E$26</f>
        <v>42.80594</v>
      </c>
      <c r="D13" s="45">
        <f>IF('NEG Commercial Win'!B13&gt;40,40*(Rates!$F$13+Rates!$F$17)+('NEG Commercial Win'!B13-40)*(Rates!$F$13+Rates!$F$19),'NEG Commercial Win'!B13*(Rates!$F$13+Rates!$F$17))+Rates!$F$26</f>
        <v>45.05</v>
      </c>
      <c r="E13" s="46">
        <f t="shared" si="0"/>
        <v>2.2440599999999975</v>
      </c>
      <c r="F13" s="47">
        <f t="shared" si="1"/>
        <v>5.242403273938144E-2</v>
      </c>
      <c r="G13" s="51">
        <f>'NEG Commercial'!E13</f>
        <v>505</v>
      </c>
      <c r="H13" s="48">
        <f t="shared" si="2"/>
        <v>4.8690655250877395E-3</v>
      </c>
      <c r="I13" s="48">
        <f t="shared" si="3"/>
        <v>8.9561880519881218E-2</v>
      </c>
    </row>
    <row r="14" spans="2:13" x14ac:dyDescent="0.2">
      <c r="B14" s="51">
        <f>'NEG Commercial'!C14</f>
        <v>16</v>
      </c>
      <c r="C14" s="45">
        <f>IF('NEG Commercial Win'!B14&gt;40,40*(Rates!$E$13+Rates!$E$17)+('NEG Commercial Win'!B14-40)*(Rates!$E$13+Rates!$E$19),'NEG Commercial Win'!B14*(Rates!$E$13+Rates!$E$17))+Rates!$E$26</f>
        <v>44.655360000000002</v>
      </c>
      <c r="D14" s="45">
        <f>IF('NEG Commercial Win'!B14&gt;40,40*(Rates!$F$13+Rates!$F$17)+('NEG Commercial Win'!B14-40)*(Rates!$F$13+Rates!$F$19),'NEG Commercial Win'!B14*(Rates!$F$13+Rates!$F$17))+Rates!$F$26</f>
        <v>47.22</v>
      </c>
      <c r="E14" s="46">
        <f t="shared" si="0"/>
        <v>2.5646399999999971</v>
      </c>
      <c r="F14" s="47">
        <f t="shared" si="1"/>
        <v>5.7431851405967772E-2</v>
      </c>
      <c r="G14" s="51">
        <f>'NEG Commercial'!E14</f>
        <v>528</v>
      </c>
      <c r="H14" s="48">
        <f t="shared" si="2"/>
        <v>5.090824945042231E-3</v>
      </c>
      <c r="I14" s="48">
        <f t="shared" si="3"/>
        <v>9.4652705464923451E-2</v>
      </c>
    </row>
    <row r="15" spans="2:13" x14ac:dyDescent="0.2">
      <c r="B15" s="51">
        <f>'NEG Commercial'!C15</f>
        <v>18</v>
      </c>
      <c r="C15" s="45">
        <f>IF('NEG Commercial Win'!B15&gt;40,40*(Rates!$E$13+Rates!$E$17)+('NEG Commercial Win'!B15-40)*(Rates!$E$13+Rates!$E$19),'NEG Commercial Win'!B15*(Rates!$E$13+Rates!$E$17))+Rates!$E$26</f>
        <v>46.504779999999997</v>
      </c>
      <c r="D15" s="45">
        <f>IF('NEG Commercial Win'!B15&gt;40,40*(Rates!$F$13+Rates!$F$17)+('NEG Commercial Win'!B15-40)*(Rates!$F$13+Rates!$F$19),'NEG Commercial Win'!B15*(Rates!$F$13+Rates!$F$17))+Rates!$F$26</f>
        <v>49.39</v>
      </c>
      <c r="E15" s="46">
        <f t="shared" si="0"/>
        <v>2.8852200000000039</v>
      </c>
      <c r="F15" s="47">
        <f t="shared" si="1"/>
        <v>6.2041364350073347E-2</v>
      </c>
      <c r="G15" s="51">
        <f>'NEG Commercial'!E15</f>
        <v>484</v>
      </c>
      <c r="H15" s="48">
        <f t="shared" si="2"/>
        <v>4.6665895329553782E-3</v>
      </c>
      <c r="I15" s="48">
        <f t="shared" si="3"/>
        <v>9.9319294997878824E-2</v>
      </c>
    </row>
    <row r="16" spans="2:13" x14ac:dyDescent="0.2">
      <c r="B16" s="51">
        <f>'NEG Commercial'!C16</f>
        <v>20</v>
      </c>
      <c r="C16" s="45">
        <f>IF('NEG Commercial Win'!B16&gt;40,40*(Rates!$E$13+Rates!$E$17)+('NEG Commercial Win'!B16-40)*(Rates!$E$13+Rates!$E$19),'NEG Commercial Win'!B16*(Rates!$E$13+Rates!$E$17))+Rates!$E$26</f>
        <v>48.354199999999999</v>
      </c>
      <c r="D16" s="45">
        <f>IF('NEG Commercial Win'!B16&gt;40,40*(Rates!$F$13+Rates!$F$17)+('NEG Commercial Win'!B16-40)*(Rates!$F$13+Rates!$F$19),'NEG Commercial Win'!B16*(Rates!$F$13+Rates!$F$17))+Rates!$F$26</f>
        <v>51.56</v>
      </c>
      <c r="E16" s="46">
        <f t="shared" si="0"/>
        <v>3.2058000000000035</v>
      </c>
      <c r="F16" s="47">
        <f t="shared" si="1"/>
        <v>6.6298273986541062E-2</v>
      </c>
      <c r="G16" s="51">
        <f>'NEG Commercial'!E16</f>
        <v>409</v>
      </c>
      <c r="H16" s="48">
        <f t="shared" si="2"/>
        <v>3.9434609896255154E-3</v>
      </c>
      <c r="I16" s="48">
        <f t="shared" si="3"/>
        <v>0.10326275598750434</v>
      </c>
    </row>
    <row r="17" spans="2:12" x14ac:dyDescent="0.2">
      <c r="B17" s="51">
        <f>'NEG Commercial'!C17</f>
        <v>22</v>
      </c>
      <c r="C17" s="45">
        <f>IF('NEG Commercial Win'!B17&gt;40,40*(Rates!$E$13+Rates!$E$17)+('NEG Commercial Win'!B17-40)*(Rates!$E$13+Rates!$E$19),'NEG Commercial Win'!B17*(Rates!$E$13+Rates!$E$17))+Rates!$E$26</f>
        <v>50.203620000000001</v>
      </c>
      <c r="D17" s="45">
        <f>IF('NEG Commercial Win'!B17&gt;40,40*(Rates!$F$13+Rates!$F$17)+('NEG Commercial Win'!B17-40)*(Rates!$F$13+Rates!$F$19),'NEG Commercial Win'!B17*(Rates!$F$13+Rates!$F$17))+Rates!$F$26</f>
        <v>53.73</v>
      </c>
      <c r="E17" s="46">
        <f t="shared" si="0"/>
        <v>3.5263799999999961</v>
      </c>
      <c r="F17" s="47">
        <f t="shared" si="1"/>
        <v>7.0241548318627139E-2</v>
      </c>
      <c r="G17" s="51">
        <f>'NEG Commercial'!E17</f>
        <v>492</v>
      </c>
      <c r="H17" s="48">
        <f t="shared" si="2"/>
        <v>4.7437232442438968E-3</v>
      </c>
      <c r="I17" s="48">
        <f t="shared" si="3"/>
        <v>0.10800647923174823</v>
      </c>
    </row>
    <row r="18" spans="2:12" x14ac:dyDescent="0.2">
      <c r="B18" s="51">
        <f>'NEG Commercial'!C18</f>
        <v>24</v>
      </c>
      <c r="C18" s="45">
        <f>IF('NEG Commercial Win'!B18&gt;40,40*(Rates!$E$13+Rates!$E$17)+('NEG Commercial Win'!B18-40)*(Rates!$E$13+Rates!$E$19),'NEG Commercial Win'!B18*(Rates!$E$13+Rates!$E$17))+Rates!$E$26</f>
        <v>52.053039999999996</v>
      </c>
      <c r="D18" s="45">
        <f>IF('NEG Commercial Win'!B18&gt;40,40*(Rates!$F$13+Rates!$F$17)+('NEG Commercial Win'!B18-40)*(Rates!$F$13+Rates!$F$19),'NEG Commercial Win'!B18*(Rates!$F$13+Rates!$F$17))+Rates!$F$26</f>
        <v>55.9</v>
      </c>
      <c r="E18" s="46">
        <f t="shared" si="0"/>
        <v>3.8469600000000028</v>
      </c>
      <c r="F18" s="47">
        <f t="shared" si="1"/>
        <v>7.3904617290363891E-2</v>
      </c>
      <c r="G18" s="51">
        <f>'NEG Commercial'!E18</f>
        <v>437</v>
      </c>
      <c r="H18" s="48">
        <f t="shared" si="2"/>
        <v>4.2134289791353309E-3</v>
      </c>
      <c r="I18" s="48">
        <f t="shared" si="3"/>
        <v>0.11221990821088357</v>
      </c>
    </row>
    <row r="19" spans="2:12" x14ac:dyDescent="0.2">
      <c r="B19" s="51">
        <f>'NEG Commercial'!C19</f>
        <v>26</v>
      </c>
      <c r="C19" s="45">
        <f>IF('NEG Commercial Win'!B19&gt;40,40*(Rates!$E$13+Rates!$E$17)+('NEG Commercial Win'!B19-40)*(Rates!$E$13+Rates!$E$19),'NEG Commercial Win'!B19*(Rates!$E$13+Rates!$E$17))+Rates!$E$26</f>
        <v>53.902460000000005</v>
      </c>
      <c r="D19" s="45">
        <f>IF('NEG Commercial Win'!B19&gt;40,40*(Rates!$F$13+Rates!$F$17)+('NEG Commercial Win'!B19-40)*(Rates!$F$13+Rates!$F$19),'NEG Commercial Win'!B19*(Rates!$F$13+Rates!$F$17))+Rates!$F$26</f>
        <v>58.07</v>
      </c>
      <c r="E19" s="46">
        <f t="shared" si="0"/>
        <v>4.1675399999999954</v>
      </c>
      <c r="F19" s="47">
        <f t="shared" si="1"/>
        <v>7.7316322854281513E-2</v>
      </c>
      <c r="G19" s="51">
        <f>'NEG Commercial'!E19</f>
        <v>465</v>
      </c>
      <c r="H19" s="48">
        <f t="shared" si="2"/>
        <v>4.4833969686451465E-3</v>
      </c>
      <c r="I19" s="48">
        <f t="shared" si="3"/>
        <v>0.11670330517952872</v>
      </c>
    </row>
    <row r="20" spans="2:12" x14ac:dyDescent="0.2">
      <c r="B20" s="51">
        <f>'NEG Commercial'!C20</f>
        <v>28</v>
      </c>
      <c r="C20" s="45">
        <f>IF('NEG Commercial Win'!B20&gt;40,40*(Rates!$E$13+Rates!$E$17)+('NEG Commercial Win'!B20-40)*(Rates!$E$13+Rates!$E$19),'NEG Commercial Win'!B20*(Rates!$E$13+Rates!$E$17))+Rates!$E$26</f>
        <v>55.75188</v>
      </c>
      <c r="D20" s="45">
        <f>IF('NEG Commercial Win'!B20&gt;40,40*(Rates!$F$13+Rates!$F$17)+('NEG Commercial Win'!B20-40)*(Rates!$F$13+Rates!$F$19),'NEG Commercial Win'!B20*(Rates!$F$13+Rates!$F$17))+Rates!$F$26</f>
        <v>60.239999999999995</v>
      </c>
      <c r="E20" s="46">
        <f t="shared" si="0"/>
        <v>4.488119999999995</v>
      </c>
      <c r="F20" s="47">
        <f t="shared" si="1"/>
        <v>8.0501679943348906E-2</v>
      </c>
      <c r="G20" s="51">
        <f>'NEG Commercial'!E20</f>
        <v>458</v>
      </c>
      <c r="H20" s="48">
        <f t="shared" si="2"/>
        <v>4.4159049712676922E-3</v>
      </c>
      <c r="I20" s="48">
        <f t="shared" si="3"/>
        <v>0.12111921015079641</v>
      </c>
    </row>
    <row r="21" spans="2:12" x14ac:dyDescent="0.2">
      <c r="B21" s="51">
        <f>'NEG Commercial'!C21</f>
        <v>30</v>
      </c>
      <c r="C21" s="45">
        <f>IF('NEG Commercial Win'!B21&gt;40,40*(Rates!$E$13+Rates!$E$17)+('NEG Commercial Win'!B21-40)*(Rates!$E$13+Rates!$E$19),'NEG Commercial Win'!B21*(Rates!$E$13+Rates!$E$17))+Rates!$E$26</f>
        <v>57.601300000000002</v>
      </c>
      <c r="D21" s="45">
        <f>IF('NEG Commercial Win'!B21&gt;40,40*(Rates!$F$13+Rates!$F$17)+('NEG Commercial Win'!B21-40)*(Rates!$F$13+Rates!$F$19),'NEG Commercial Win'!B21*(Rates!$F$13+Rates!$F$17))+Rates!$F$26</f>
        <v>62.41</v>
      </c>
      <c r="E21" s="46">
        <f t="shared" si="0"/>
        <v>4.8086999999999946</v>
      </c>
      <c r="F21" s="47">
        <f t="shared" si="1"/>
        <v>8.3482490846560661E-2</v>
      </c>
      <c r="G21" s="51">
        <f>'NEG Commercial'!E21</f>
        <v>489</v>
      </c>
      <c r="H21" s="48">
        <f t="shared" si="2"/>
        <v>4.7147981025107023E-3</v>
      </c>
      <c r="I21" s="48">
        <f t="shared" si="3"/>
        <v>0.12583400825330712</v>
      </c>
      <c r="K21" s="72"/>
      <c r="L21" s="72"/>
    </row>
    <row r="22" spans="2:12" x14ac:dyDescent="0.2">
      <c r="B22" s="51">
        <f>'NEG Commercial'!C22</f>
        <v>32</v>
      </c>
      <c r="C22" s="45">
        <f>IF('NEG Commercial Win'!B22&gt;40,40*(Rates!$E$13+Rates!$E$17)+('NEG Commercial Win'!B22-40)*(Rates!$E$13+Rates!$E$19),'NEG Commercial Win'!B22*(Rates!$E$13+Rates!$E$17))+Rates!$E$26</f>
        <v>59.450720000000004</v>
      </c>
      <c r="D22" s="45">
        <f>IF('NEG Commercial Win'!B22&gt;40,40*(Rates!$F$13+Rates!$F$17)+('NEG Commercial Win'!B22-40)*(Rates!$F$13+Rates!$F$19),'NEG Commercial Win'!B22*(Rates!$F$13+Rates!$F$17))+Rates!$F$26</f>
        <v>64.58</v>
      </c>
      <c r="E22" s="46">
        <f t="shared" si="0"/>
        <v>5.1292799999999943</v>
      </c>
      <c r="F22" s="47">
        <f t="shared" si="1"/>
        <v>8.6277844910877338E-2</v>
      </c>
      <c r="G22" s="51">
        <f>'NEG Commercial'!E22</f>
        <v>447</v>
      </c>
      <c r="H22" s="48">
        <f t="shared" si="2"/>
        <v>4.3098461182459798E-3</v>
      </c>
      <c r="I22" s="48">
        <f t="shared" si="3"/>
        <v>0.1301438543715531</v>
      </c>
      <c r="K22" s="72"/>
      <c r="L22" s="72"/>
    </row>
    <row r="23" spans="2:12" x14ac:dyDescent="0.2">
      <c r="B23" s="51">
        <f>'NEG Commercial'!C23</f>
        <v>34</v>
      </c>
      <c r="C23" s="45">
        <f>IF('NEG Commercial Win'!B23&gt;40,40*(Rates!$E$13+Rates!$E$17)+('NEG Commercial Win'!B23-40)*(Rates!$E$13+Rates!$E$19),'NEG Commercial Win'!B23*(Rates!$E$13+Rates!$E$17))+Rates!$E$26</f>
        <v>61.300139999999999</v>
      </c>
      <c r="D23" s="45">
        <f>IF('NEG Commercial Win'!B23&gt;40,40*(Rates!$F$13+Rates!$F$17)+('NEG Commercial Win'!B23-40)*(Rates!$F$13+Rates!$F$19),'NEG Commercial Win'!B23*(Rates!$F$13+Rates!$F$17))+Rates!$F$26</f>
        <v>66.75</v>
      </c>
      <c r="E23" s="46">
        <f t="shared" si="0"/>
        <v>5.449860000000001</v>
      </c>
      <c r="F23" s="47">
        <f t="shared" si="1"/>
        <v>8.8904527787375384E-2</v>
      </c>
      <c r="G23" s="51">
        <f>'NEG Commercial'!E23</f>
        <v>455</v>
      </c>
      <c r="H23" s="48">
        <f t="shared" si="2"/>
        <v>4.3869798295344984E-3</v>
      </c>
      <c r="I23" s="48">
        <f t="shared" si="3"/>
        <v>0.13453083420108761</v>
      </c>
      <c r="K23" s="72"/>
      <c r="L23" s="72"/>
    </row>
    <row r="24" spans="2:12" x14ac:dyDescent="0.2">
      <c r="B24" s="51">
        <f>'NEG Commercial'!C24</f>
        <v>36</v>
      </c>
      <c r="C24" s="45">
        <f>IF('NEG Commercial Win'!B24&gt;40,40*(Rates!$E$13+Rates!$E$17)+('NEG Commercial Win'!B24-40)*(Rates!$E$13+Rates!$E$19),'NEG Commercial Win'!B24*(Rates!$E$13+Rates!$E$17))+Rates!$E$26</f>
        <v>63.149560000000001</v>
      </c>
      <c r="D24" s="45">
        <f>IF('NEG Commercial Win'!B24&gt;40,40*(Rates!$F$13+Rates!$F$17)+('NEG Commercial Win'!B24-40)*(Rates!$F$13+Rates!$F$19),'NEG Commercial Win'!B24*(Rates!$F$13+Rates!$F$17))+Rates!$F$26</f>
        <v>68.92</v>
      </c>
      <c r="E24" s="46">
        <f t="shared" si="0"/>
        <v>5.7704400000000007</v>
      </c>
      <c r="F24" s="47">
        <f t="shared" si="1"/>
        <v>9.1377358765445088E-2</v>
      </c>
      <c r="G24" s="51">
        <f>'NEG Commercial'!E24</f>
        <v>476</v>
      </c>
      <c r="H24" s="48">
        <f t="shared" si="2"/>
        <v>4.5894558216668596E-3</v>
      </c>
      <c r="I24" s="48">
        <f t="shared" si="3"/>
        <v>0.13912029002275447</v>
      </c>
      <c r="K24" s="72"/>
      <c r="L24" s="72"/>
    </row>
    <row r="25" spans="2:12" x14ac:dyDescent="0.2">
      <c r="B25" s="51">
        <f>'NEG Commercial'!C25</f>
        <v>38</v>
      </c>
      <c r="C25" s="45">
        <f>IF('NEG Commercial Win'!B25&gt;40,40*(Rates!$E$13+Rates!$E$17)+('NEG Commercial Win'!B25-40)*(Rates!$E$13+Rates!$E$19),'NEG Commercial Win'!B25*(Rates!$E$13+Rates!$E$17))+Rates!$E$26</f>
        <v>64.998980000000003</v>
      </c>
      <c r="D25" s="45">
        <f>IF('NEG Commercial Win'!B25&gt;40,40*(Rates!$F$13+Rates!$F$17)+('NEG Commercial Win'!B25-40)*(Rates!$F$13+Rates!$F$19),'NEG Commercial Win'!B25*(Rates!$F$13+Rates!$F$17))+Rates!$F$26</f>
        <v>71.09</v>
      </c>
      <c r="E25" s="46">
        <f t="shared" si="0"/>
        <v>6.0910200000000003</v>
      </c>
      <c r="F25" s="47">
        <f t="shared" si="1"/>
        <v>9.3709470517845048E-2</v>
      </c>
      <c r="G25" s="51">
        <f>'NEG Commercial'!E25</f>
        <v>469</v>
      </c>
      <c r="H25" s="48">
        <f t="shared" si="2"/>
        <v>4.5219638242894053E-3</v>
      </c>
      <c r="I25" s="48">
        <f t="shared" si="3"/>
        <v>0.14364225384704388</v>
      </c>
      <c r="K25" s="72"/>
      <c r="L25" s="72"/>
    </row>
    <row r="26" spans="2:12" x14ac:dyDescent="0.2">
      <c r="B26" s="51">
        <f>'NEG Commercial'!C26</f>
        <v>40</v>
      </c>
      <c r="C26" s="45">
        <f>IF('NEG Commercial Win'!B26&gt;40,40*(Rates!$E$13+Rates!$E$17)+('NEG Commercial Win'!B26-40)*(Rates!$E$13+Rates!$E$19),'NEG Commercial Win'!B26*(Rates!$E$13+Rates!$E$17))+Rates!$E$26</f>
        <v>66.848399999999998</v>
      </c>
      <c r="D26" s="45">
        <f>IF('NEG Commercial Win'!B26&gt;40,40*(Rates!$F$13+Rates!$F$17)+('NEG Commercial Win'!B26-40)*(Rates!$F$13+Rates!$F$19),'NEG Commercial Win'!B26*(Rates!$F$13+Rates!$F$17))+Rates!$F$26</f>
        <v>73.259999999999991</v>
      </c>
      <c r="E26" s="46">
        <f t="shared" si="0"/>
        <v>6.4115999999999929</v>
      </c>
      <c r="F26" s="47">
        <f t="shared" si="1"/>
        <v>9.5912542409391899E-2</v>
      </c>
      <c r="G26" s="51">
        <f>'NEG Commercial'!E26</f>
        <v>552</v>
      </c>
      <c r="H26" s="48">
        <f t="shared" si="2"/>
        <v>5.3222260789077868E-3</v>
      </c>
      <c r="I26" s="48">
        <f t="shared" si="3"/>
        <v>0.14896447992595166</v>
      </c>
      <c r="K26" s="72"/>
      <c r="L26" s="72"/>
    </row>
    <row r="27" spans="2:12" x14ac:dyDescent="0.2">
      <c r="B27" s="83">
        <f>'NEG Commercial'!C27</f>
        <v>59</v>
      </c>
      <c r="C27" s="80">
        <f>IF('NEG Commercial Win'!B27&gt;40,40*(Rates!$E$13+Rates!$E$17)+('NEG Commercial Win'!B27-40)*(Rates!$E$13+Rates!$E$19),'NEG Commercial Win'!B27*(Rates!$E$13+Rates!$E$17))+Rates!$E$26</f>
        <v>77.604870000000005</v>
      </c>
      <c r="D27" s="80">
        <f>IF('NEG Commercial Win'!B27&gt;40,40*(Rates!$F$13+Rates!$F$17)+('NEG Commercial Win'!B27-40)*(Rates!$F$13+Rates!$F$19),'NEG Commercial Win'!B27*(Rates!$F$13+Rates!$F$17))+Rates!$F$26</f>
        <v>87.061980000000005</v>
      </c>
      <c r="E27" s="81">
        <f t="shared" si="0"/>
        <v>9.4571100000000001</v>
      </c>
      <c r="F27" s="82">
        <f t="shared" si="1"/>
        <v>0.12186232642358655</v>
      </c>
      <c r="G27" s="83">
        <f>'NEG Commercial'!E27</f>
        <v>5117</v>
      </c>
      <c r="H27" s="84">
        <f t="shared" si="2"/>
        <v>4.9336650082918737E-2</v>
      </c>
      <c r="I27" s="84">
        <f t="shared" si="3"/>
        <v>0.1983011300088704</v>
      </c>
      <c r="K27" s="72"/>
      <c r="L27" s="72"/>
    </row>
    <row r="28" spans="2:12" x14ac:dyDescent="0.2">
      <c r="B28" s="61">
        <f>'NEG Commercial'!C28</f>
        <v>79</v>
      </c>
      <c r="C28" s="71">
        <f>IF('NEG Commercial Win'!B28&gt;40,40*(Rates!$E$13+Rates!$E$17)+('NEG Commercial Win'!B28-40)*(Rates!$E$13+Rates!$E$19),'NEG Commercial Win'!B28*(Rates!$E$13+Rates!$E$17))+Rates!$E$26</f>
        <v>88.92747</v>
      </c>
      <c r="D28" s="71">
        <f>IF('NEG Commercial Win'!B28&gt;40,40*(Rates!$F$13+Rates!$F$17)+('NEG Commercial Win'!B28-40)*(Rates!$F$13+Rates!$F$19),'NEG Commercial Win'!B28*(Rates!$F$13+Rates!$F$17))+Rates!$F$26</f>
        <v>101.59038</v>
      </c>
      <c r="E28" s="59">
        <f t="shared" si="0"/>
        <v>12.662909999999997</v>
      </c>
      <c r="F28" s="60">
        <f t="shared" si="1"/>
        <v>0.14239593232552322</v>
      </c>
      <c r="G28" s="61">
        <f>'NEG Commercial'!E28</f>
        <v>5309</v>
      </c>
      <c r="H28" s="62">
        <f t="shared" si="2"/>
        <v>5.118785915384319E-2</v>
      </c>
      <c r="I28" s="62">
        <f t="shared" si="3"/>
        <v>0.24948898916271359</v>
      </c>
      <c r="K28" s="72"/>
      <c r="L28" s="72"/>
    </row>
    <row r="29" spans="2:12" x14ac:dyDescent="0.2">
      <c r="B29" s="83">
        <f>'NEG Commercial'!C29</f>
        <v>99</v>
      </c>
      <c r="C29" s="80">
        <f>IF('NEG Commercial Win'!B29&gt;40,40*(Rates!$E$13+Rates!$E$17)+('NEG Commercial Win'!B29-40)*(Rates!$E$13+Rates!$E$19),'NEG Commercial Win'!B29*(Rates!$E$13+Rates!$E$17))+Rates!$E$26</f>
        <v>100.25007000000001</v>
      </c>
      <c r="D29" s="80">
        <f>IF('NEG Commercial Win'!B29&gt;40,40*(Rates!$F$13+Rates!$F$17)+('NEG Commercial Win'!B29-40)*(Rates!$F$13+Rates!$F$19),'NEG Commercial Win'!B29*(Rates!$F$13+Rates!$F$17))+Rates!$F$26</f>
        <v>116.11878</v>
      </c>
      <c r="E29" s="81">
        <f t="shared" si="0"/>
        <v>15.868709999999993</v>
      </c>
      <c r="F29" s="82">
        <f t="shared" si="1"/>
        <v>0.15829126104350841</v>
      </c>
      <c r="G29" s="83">
        <f>'NEG Commercial'!E29</f>
        <v>5103</v>
      </c>
      <c r="H29" s="84">
        <f t="shared" si="2"/>
        <v>4.9201666088163835E-2</v>
      </c>
      <c r="I29" s="84">
        <f t="shared" si="3"/>
        <v>0.2986906552508774</v>
      </c>
      <c r="K29" s="72"/>
      <c r="L29" s="72"/>
    </row>
    <row r="30" spans="2:12" x14ac:dyDescent="0.2">
      <c r="B30" s="83">
        <f>'NEG Commercial'!C30</f>
        <v>119</v>
      </c>
      <c r="C30" s="80">
        <f>IF('NEG Commercial Win'!B30&gt;40,40*(Rates!$E$13+Rates!$E$17)+('NEG Commercial Win'!B30-40)*(Rates!$E$13+Rates!$E$19),'NEG Commercial Win'!B30*(Rates!$E$13+Rates!$E$17))+Rates!$E$26</f>
        <v>111.57267</v>
      </c>
      <c r="D30" s="80">
        <f>IF('NEG Commercial Win'!B30&gt;40,40*(Rates!$F$13+Rates!$F$17)+('NEG Commercial Win'!B30-40)*(Rates!$F$13+Rates!$F$19),'NEG Commercial Win'!B30*(Rates!$F$13+Rates!$F$17))+Rates!$F$26</f>
        <v>130.64717999999999</v>
      </c>
      <c r="E30" s="81">
        <f t="shared" si="0"/>
        <v>19.074509999999989</v>
      </c>
      <c r="F30" s="82">
        <f t="shared" si="1"/>
        <v>0.17096041530600628</v>
      </c>
      <c r="G30" s="83">
        <f>'NEG Commercial'!E30</f>
        <v>4926</v>
      </c>
      <c r="H30" s="84">
        <f t="shared" si="2"/>
        <v>4.7495082725905358E-2</v>
      </c>
      <c r="I30" s="84">
        <f t="shared" si="3"/>
        <v>0.34618573797678276</v>
      </c>
      <c r="K30" s="72"/>
      <c r="L30" s="72"/>
    </row>
    <row r="31" spans="2:12" x14ac:dyDescent="0.2">
      <c r="B31" s="51">
        <f>'NEG Commercial'!C31</f>
        <v>139</v>
      </c>
      <c r="C31" s="45">
        <f>IF('NEG Commercial Win'!B31&gt;40,40*(Rates!$E$13+Rates!$E$17)+('NEG Commercial Win'!B31-40)*(Rates!$E$13+Rates!$E$19),'NEG Commercial Win'!B31*(Rates!$E$13+Rates!$E$17))+Rates!$E$26</f>
        <v>122.89527</v>
      </c>
      <c r="D31" s="45">
        <f>IF('NEG Commercial Win'!B31&gt;40,40*(Rates!$F$13+Rates!$F$17)+('NEG Commercial Win'!B31-40)*(Rates!$F$13+Rates!$F$19),'NEG Commercial Win'!B31*(Rates!$F$13+Rates!$F$17))+Rates!$F$26</f>
        <v>145.17557999999997</v>
      </c>
      <c r="E31" s="46">
        <f t="shared" si="0"/>
        <v>22.280309999999972</v>
      </c>
      <c r="F31" s="47">
        <f t="shared" si="1"/>
        <v>0.18129509785038897</v>
      </c>
      <c r="G31" s="51">
        <f>'NEG Commercial'!E31</f>
        <v>4368</v>
      </c>
      <c r="H31" s="48">
        <f t="shared" si="2"/>
        <v>4.2115006363531181E-2</v>
      </c>
      <c r="I31" s="48">
        <f t="shared" si="3"/>
        <v>0.38830074434031392</v>
      </c>
      <c r="K31" s="72"/>
      <c r="L31" s="72"/>
    </row>
    <row r="32" spans="2:12" x14ac:dyDescent="0.2">
      <c r="B32" s="51">
        <f>'NEG Commercial'!C32</f>
        <v>159</v>
      </c>
      <c r="C32" s="45">
        <f>IF('NEG Commercial Win'!B32&gt;40,40*(Rates!$E$13+Rates!$E$17)+('NEG Commercial Win'!B32-40)*(Rates!$E$13+Rates!$E$19),'NEG Commercial Win'!B32*(Rates!$E$13+Rates!$E$17))+Rates!$E$26</f>
        <v>134.21787</v>
      </c>
      <c r="D32" s="45">
        <f>IF('NEG Commercial Win'!B32&gt;40,40*(Rates!$F$13+Rates!$F$17)+('NEG Commercial Win'!B32-40)*(Rates!$F$13+Rates!$F$19),'NEG Commercial Win'!B32*(Rates!$F$13+Rates!$F$17))+Rates!$F$26</f>
        <v>159.70398</v>
      </c>
      <c r="E32" s="46">
        <f t="shared" si="0"/>
        <v>25.486109999999996</v>
      </c>
      <c r="F32" s="47">
        <f t="shared" si="1"/>
        <v>0.18988611576088935</v>
      </c>
      <c r="G32" s="51">
        <f>'NEG Commercial'!E32</f>
        <v>4009</v>
      </c>
      <c r="H32" s="48">
        <f t="shared" si="2"/>
        <v>3.8653631069458905E-2</v>
      </c>
      <c r="I32" s="48">
        <f t="shared" si="3"/>
        <v>0.42695437540977282</v>
      </c>
      <c r="K32" s="72"/>
      <c r="L32" s="72"/>
    </row>
    <row r="33" spans="2:12" x14ac:dyDescent="0.2">
      <c r="B33" s="51">
        <f>'NEG Commercial'!C33</f>
        <v>179</v>
      </c>
      <c r="C33" s="45">
        <f>IF('NEG Commercial Win'!B33&gt;40,40*(Rates!$E$13+Rates!$E$17)+('NEG Commercial Win'!B33-40)*(Rates!$E$13+Rates!$E$19),'NEG Commercial Win'!B33*(Rates!$E$13+Rates!$E$17))+Rates!$E$26</f>
        <v>145.54047</v>
      </c>
      <c r="D33" s="45">
        <f>IF('NEG Commercial Win'!B33&gt;40,40*(Rates!$F$13+Rates!$F$17)+('NEG Commercial Win'!B33-40)*(Rates!$F$13+Rates!$F$19),'NEG Commercial Win'!B33*(Rates!$F$13+Rates!$F$17))+Rates!$F$26</f>
        <v>174.23237999999998</v>
      </c>
      <c r="E33" s="46">
        <f t="shared" si="0"/>
        <v>28.691909999999979</v>
      </c>
      <c r="F33" s="47">
        <f t="shared" si="1"/>
        <v>0.19714042424076259</v>
      </c>
      <c r="G33" s="51">
        <f>'NEG Commercial'!E33</f>
        <v>3551</v>
      </c>
      <c r="H33" s="48">
        <f t="shared" si="2"/>
        <v>3.4237726098191215E-2</v>
      </c>
      <c r="I33" s="48">
        <f t="shared" si="3"/>
        <v>0.46119210150796403</v>
      </c>
      <c r="K33" s="72"/>
      <c r="L33" s="72"/>
    </row>
    <row r="34" spans="2:12" x14ac:dyDescent="0.2">
      <c r="B34" s="51">
        <f>'NEG Commercial'!C34</f>
        <v>199</v>
      </c>
      <c r="C34" s="45">
        <f>IF('NEG Commercial Win'!B34&gt;40,40*(Rates!$E$13+Rates!$E$17)+('NEG Commercial Win'!B34-40)*(Rates!$E$13+Rates!$E$19),'NEG Commercial Win'!B34*(Rates!$E$13+Rates!$E$17))+Rates!$E$26</f>
        <v>156.86306999999999</v>
      </c>
      <c r="D34" s="45">
        <f>IF('NEG Commercial Win'!B34&gt;40,40*(Rates!$F$13+Rates!$F$17)+('NEG Commercial Win'!B34-40)*(Rates!$F$13+Rates!$F$19),'NEG Commercial Win'!B34*(Rates!$F$13+Rates!$F$17))+Rates!$F$26</f>
        <v>188.76078000000001</v>
      </c>
      <c r="E34" s="46">
        <f t="shared" si="0"/>
        <v>31.897710000000018</v>
      </c>
      <c r="F34" s="47">
        <f t="shared" si="1"/>
        <v>0.20334748006653203</v>
      </c>
      <c r="G34" s="51">
        <f>'NEG Commercial'!E34</f>
        <v>3191</v>
      </c>
      <c r="H34" s="48">
        <f t="shared" si="2"/>
        <v>3.0766709090207876E-2</v>
      </c>
      <c r="I34" s="48">
        <f t="shared" si="3"/>
        <v>0.49195881059817193</v>
      </c>
      <c r="K34" s="72"/>
      <c r="L34" s="72"/>
    </row>
    <row r="35" spans="2:12" x14ac:dyDescent="0.2">
      <c r="B35" s="51">
        <f>'NEG Commercial'!C35</f>
        <v>219</v>
      </c>
      <c r="C35" s="45">
        <f>IF('NEG Commercial Win'!B35&gt;40,40*(Rates!$E$13+Rates!$E$17)+('NEG Commercial Win'!B35-40)*(Rates!$E$13+Rates!$E$19),'NEG Commercial Win'!B35*(Rates!$E$13+Rates!$E$17))+Rates!$E$26</f>
        <v>168.18567000000002</v>
      </c>
      <c r="D35" s="45">
        <f>IF('NEG Commercial Win'!B35&gt;40,40*(Rates!$F$13+Rates!$F$17)+('NEG Commercial Win'!B35-40)*(Rates!$F$13+Rates!$F$19),'NEG Commercial Win'!B35*(Rates!$F$13+Rates!$F$17))+Rates!$F$26</f>
        <v>203.28917999999999</v>
      </c>
      <c r="E35" s="46">
        <f t="shared" si="0"/>
        <v>35.103509999999972</v>
      </c>
      <c r="F35" s="47">
        <f t="shared" si="1"/>
        <v>0.20871879274851399</v>
      </c>
      <c r="G35" s="51">
        <f>'NEG Commercial'!E35</f>
        <v>2884</v>
      </c>
      <c r="H35" s="48">
        <f t="shared" si="2"/>
        <v>2.7806702919510973E-2</v>
      </c>
      <c r="I35" s="48">
        <f t="shared" si="3"/>
        <v>0.51976551351768285</v>
      </c>
      <c r="K35" s="72"/>
      <c r="L35" s="72"/>
    </row>
    <row r="36" spans="2:12" x14ac:dyDescent="0.2">
      <c r="B36" s="51">
        <f>'NEG Commercial'!C36</f>
        <v>239</v>
      </c>
      <c r="C36" s="45">
        <f>IF('NEG Commercial Win'!B36&gt;40,40*(Rates!$E$13+Rates!$E$17)+('NEG Commercial Win'!B36-40)*(Rates!$E$13+Rates!$E$19),'NEG Commercial Win'!B36*(Rates!$E$13+Rates!$E$17))+Rates!$E$26</f>
        <v>179.50826999999998</v>
      </c>
      <c r="D36" s="45">
        <f>IF('NEG Commercial Win'!B36&gt;40,40*(Rates!$F$13+Rates!$F$17)+('NEG Commercial Win'!B36-40)*(Rates!$F$13+Rates!$F$19),'NEG Commercial Win'!B36*(Rates!$F$13+Rates!$F$17))+Rates!$F$26</f>
        <v>217.81758000000002</v>
      </c>
      <c r="E36" s="46">
        <f t="shared" si="0"/>
        <v>38.309310000000039</v>
      </c>
      <c r="F36" s="47">
        <f t="shared" si="1"/>
        <v>0.21341250740146983</v>
      </c>
      <c r="G36" s="51">
        <f>'NEG Commercial'!E36</f>
        <v>2662</v>
      </c>
      <c r="H36" s="48">
        <f t="shared" si="2"/>
        <v>2.5666242431254579E-2</v>
      </c>
      <c r="I36" s="48">
        <f t="shared" si="3"/>
        <v>0.54543175594893745</v>
      </c>
      <c r="K36" s="72"/>
      <c r="L36" s="72"/>
    </row>
    <row r="37" spans="2:12" x14ac:dyDescent="0.2">
      <c r="B37" s="51">
        <f>'NEG Commercial'!C37</f>
        <v>259</v>
      </c>
      <c r="C37" s="45">
        <f>IF('NEG Commercial Win'!B37&gt;40,40*(Rates!$E$13+Rates!$E$17)+('NEG Commercial Win'!B37-40)*(Rates!$E$13+Rates!$E$19),'NEG Commercial Win'!B37*(Rates!$E$13+Rates!$E$17))+Rates!$E$26</f>
        <v>190.83087</v>
      </c>
      <c r="D37" s="45">
        <f>IF('NEG Commercial Win'!B37&gt;40,40*(Rates!$F$13+Rates!$F$17)+('NEG Commercial Win'!B37-40)*(Rates!$F$13+Rates!$F$19),'NEG Commercial Win'!B37*(Rates!$F$13+Rates!$F$17))+Rates!$F$26</f>
        <v>232.34598</v>
      </c>
      <c r="E37" s="46">
        <f t="shared" si="0"/>
        <v>41.515109999999993</v>
      </c>
      <c r="F37" s="47">
        <f t="shared" si="1"/>
        <v>0.21754923613773805</v>
      </c>
      <c r="G37" s="51">
        <f>'NEG Commercial'!E37</f>
        <v>2296</v>
      </c>
      <c r="H37" s="48">
        <f t="shared" si="2"/>
        <v>2.2137375139804853E-2</v>
      </c>
      <c r="I37" s="48">
        <f t="shared" si="3"/>
        <v>0.5675691310887423</v>
      </c>
      <c r="K37" s="72"/>
      <c r="L37" s="72"/>
    </row>
    <row r="38" spans="2:12" x14ac:dyDescent="0.2">
      <c r="B38" s="51">
        <f>'NEG Commercial'!C38</f>
        <v>279</v>
      </c>
      <c r="C38" s="45">
        <f>IF('NEG Commercial Win'!B38&gt;40,40*(Rates!$E$13+Rates!$E$17)+('NEG Commercial Win'!B38-40)*(Rates!$E$13+Rates!$E$19),'NEG Commercial Win'!B38*(Rates!$E$13+Rates!$E$17))+Rates!$E$26</f>
        <v>202.15347000000003</v>
      </c>
      <c r="D38" s="45">
        <f>IF('NEG Commercial Win'!B38&gt;40,40*(Rates!$F$13+Rates!$F$17)+('NEG Commercial Win'!B38-40)*(Rates!$F$13+Rates!$F$19),'NEG Commercial Win'!B38*(Rates!$F$13+Rates!$F$17))+Rates!$F$26</f>
        <v>246.87437999999997</v>
      </c>
      <c r="E38" s="46">
        <f t="shared" si="0"/>
        <v>44.720909999999947</v>
      </c>
      <c r="F38" s="47">
        <f t="shared" si="1"/>
        <v>0.22122256916984873</v>
      </c>
      <c r="G38" s="51">
        <f>'NEG Commercial'!E38</f>
        <v>2184</v>
      </c>
      <c r="H38" s="48">
        <f t="shared" si="2"/>
        <v>2.105750318176559E-2</v>
      </c>
      <c r="I38" s="48">
        <f t="shared" si="3"/>
        <v>0.58862663427050788</v>
      </c>
      <c r="K38" s="72"/>
      <c r="L38" s="72"/>
    </row>
    <row r="39" spans="2:12" x14ac:dyDescent="0.2">
      <c r="B39" s="51">
        <f>'NEG Commercial'!C39</f>
        <v>299</v>
      </c>
      <c r="C39" s="45">
        <f>IF('NEG Commercial Win'!B39&gt;40,40*(Rates!$E$13+Rates!$E$17)+('NEG Commercial Win'!B39-40)*(Rates!$E$13+Rates!$E$19),'NEG Commercial Win'!B39*(Rates!$E$13+Rates!$E$17))+Rates!$E$26</f>
        <v>213.47606999999999</v>
      </c>
      <c r="D39" s="45">
        <f>IF('NEG Commercial Win'!B39&gt;40,40*(Rates!$F$13+Rates!$F$17)+('NEG Commercial Win'!B39-40)*(Rates!$F$13+Rates!$F$19),'NEG Commercial Win'!B39*(Rates!$F$13+Rates!$F$17))+Rates!$F$26</f>
        <v>261.40278000000001</v>
      </c>
      <c r="E39" s="46">
        <f t="shared" si="0"/>
        <v>47.926710000000014</v>
      </c>
      <c r="F39" s="47">
        <f t="shared" si="1"/>
        <v>0.22450624091028101</v>
      </c>
      <c r="G39" s="51">
        <f>'NEG Commercial'!E39</f>
        <v>1966</v>
      </c>
      <c r="H39" s="48">
        <f t="shared" si="2"/>
        <v>1.8955609549153457E-2</v>
      </c>
      <c r="I39" s="48">
        <f t="shared" si="3"/>
        <v>0.60758224381966131</v>
      </c>
      <c r="K39" s="72"/>
      <c r="L39" s="72"/>
    </row>
    <row r="40" spans="2:12" x14ac:dyDescent="0.2">
      <c r="B40" s="51">
        <f>'NEG Commercial'!C40</f>
        <v>319</v>
      </c>
      <c r="C40" s="45">
        <f>IF('NEG Commercial Win'!B40&gt;40,40*(Rates!$E$13+Rates!$E$17)+('NEG Commercial Win'!B40-40)*(Rates!$E$13+Rates!$E$19),'NEG Commercial Win'!B40*(Rates!$E$13+Rates!$E$17))+Rates!$E$26</f>
        <v>224.79867000000002</v>
      </c>
      <c r="D40" s="45">
        <f>IF('NEG Commercial Win'!B40&gt;40,40*(Rates!$F$13+Rates!$F$17)+('NEG Commercial Win'!B40-40)*(Rates!$F$13+Rates!$F$19),'NEG Commercial Win'!B40*(Rates!$F$13+Rates!$F$17))+Rates!$F$26</f>
        <v>275.93117999999998</v>
      </c>
      <c r="E40" s="46">
        <f t="shared" si="0"/>
        <v>51.132509999999968</v>
      </c>
      <c r="F40" s="47">
        <f t="shared" si="1"/>
        <v>0.22745913042990853</v>
      </c>
      <c r="G40" s="51">
        <f>'NEG Commercial'!E40</f>
        <v>1866</v>
      </c>
      <c r="H40" s="48">
        <f t="shared" si="2"/>
        <v>1.7991438158046973E-2</v>
      </c>
      <c r="I40" s="48">
        <f t="shared" si="3"/>
        <v>0.62557368197770824</v>
      </c>
      <c r="K40" s="72"/>
      <c r="L40" s="72"/>
    </row>
    <row r="41" spans="2:12" x14ac:dyDescent="0.2">
      <c r="B41" s="51">
        <f>'NEG Commercial'!C41</f>
        <v>339</v>
      </c>
      <c r="C41" s="45">
        <f>IF('NEG Commercial Win'!B41&gt;40,40*(Rates!$E$13+Rates!$E$17)+('NEG Commercial Win'!B41-40)*(Rates!$E$13+Rates!$E$19),'NEG Commercial Win'!B41*(Rates!$E$13+Rates!$E$17))+Rates!$E$26</f>
        <v>236.12127000000004</v>
      </c>
      <c r="D41" s="45">
        <f>IF('NEG Commercial Win'!B41&gt;40,40*(Rates!$F$13+Rates!$F$17)+('NEG Commercial Win'!B41-40)*(Rates!$F$13+Rates!$F$19),'NEG Commercial Win'!B41*(Rates!$F$13+Rates!$F$17))+Rates!$F$26</f>
        <v>290.45958000000002</v>
      </c>
      <c r="E41" s="46">
        <f t="shared" si="0"/>
        <v>54.338309999999979</v>
      </c>
      <c r="F41" s="47">
        <f t="shared" si="1"/>
        <v>0.23012882321020875</v>
      </c>
      <c r="G41" s="51">
        <f>'NEG Commercial'!E41</f>
        <v>1702</v>
      </c>
      <c r="H41" s="48">
        <f t="shared" si="2"/>
        <v>1.6410197076632341E-2</v>
      </c>
      <c r="I41" s="48">
        <f t="shared" si="3"/>
        <v>0.64198387905434062</v>
      </c>
      <c r="K41" s="72"/>
      <c r="L41" s="72"/>
    </row>
    <row r="42" spans="2:12" x14ac:dyDescent="0.2">
      <c r="B42" s="51">
        <f>'NEG Commercial'!C42</f>
        <v>359</v>
      </c>
      <c r="C42" s="45">
        <f>IF('NEG Commercial Win'!B42&gt;40,40*(Rates!$E$13+Rates!$E$17)+('NEG Commercial Win'!B42-40)*(Rates!$E$13+Rates!$E$19),'NEG Commercial Win'!B42*(Rates!$E$13+Rates!$E$17))+Rates!$E$26</f>
        <v>247.44387</v>
      </c>
      <c r="D42" s="45">
        <f>IF('NEG Commercial Win'!B42&gt;40,40*(Rates!$F$13+Rates!$F$17)+('NEG Commercial Win'!B42-40)*(Rates!$F$13+Rates!$F$19),'NEG Commercial Win'!B42*(Rates!$F$13+Rates!$F$17))+Rates!$F$26</f>
        <v>304.98797999999999</v>
      </c>
      <c r="E42" s="46">
        <f t="shared" si="0"/>
        <v>57.544109999999989</v>
      </c>
      <c r="F42" s="47">
        <f t="shared" si="1"/>
        <v>0.23255419501804586</v>
      </c>
      <c r="G42" s="51">
        <f>'NEG Commercial'!E42</f>
        <v>1579</v>
      </c>
      <c r="H42" s="48">
        <f t="shared" si="2"/>
        <v>1.5224266265571367E-2</v>
      </c>
      <c r="I42" s="48">
        <f t="shared" si="3"/>
        <v>0.65720814531991201</v>
      </c>
      <c r="K42" s="72"/>
      <c r="L42" s="72"/>
    </row>
    <row r="43" spans="2:12" x14ac:dyDescent="0.2">
      <c r="B43" s="51">
        <f>'NEG Commercial'!C43</f>
        <v>379</v>
      </c>
      <c r="C43" s="45">
        <f>IF('NEG Commercial Win'!B43&gt;40,40*(Rates!$E$13+Rates!$E$17)+('NEG Commercial Win'!B43-40)*(Rates!$E$13+Rates!$E$19),'NEG Commercial Win'!B43*(Rates!$E$13+Rates!$E$17))+Rates!$E$26</f>
        <v>258.76647000000003</v>
      </c>
      <c r="D43" s="45">
        <f>IF('NEG Commercial Win'!B43&gt;40,40*(Rates!$F$13+Rates!$F$17)+('NEG Commercial Win'!B43-40)*(Rates!$F$13+Rates!$F$19),'NEG Commercial Win'!B43*(Rates!$F$13+Rates!$F$17))+Rates!$F$26</f>
        <v>319.51637999999997</v>
      </c>
      <c r="E43" s="46">
        <f t="shared" si="0"/>
        <v>60.749909999999943</v>
      </c>
      <c r="F43" s="47">
        <f t="shared" si="1"/>
        <v>0.23476731741944748</v>
      </c>
      <c r="G43" s="51">
        <f>'NEG Commercial'!E43</f>
        <v>1435</v>
      </c>
      <c r="H43" s="48">
        <f t="shared" si="2"/>
        <v>1.3835859462378032E-2</v>
      </c>
      <c r="I43" s="48">
        <f t="shared" si="3"/>
        <v>0.67104400478229009</v>
      </c>
      <c r="K43" s="72"/>
      <c r="L43" s="72"/>
    </row>
    <row r="44" spans="2:12" x14ac:dyDescent="0.2">
      <c r="B44" s="51">
        <f>'NEG Commercial'!C44</f>
        <v>399</v>
      </c>
      <c r="C44" s="45">
        <f>IF('NEG Commercial Win'!B44&gt;40,40*(Rates!$E$13+Rates!$E$17)+('NEG Commercial Win'!B44-40)*(Rates!$E$13+Rates!$E$19),'NEG Commercial Win'!B44*(Rates!$E$13+Rates!$E$17))+Rates!$E$26</f>
        <v>270.08906999999999</v>
      </c>
      <c r="D44" s="45">
        <f>IF('NEG Commercial Win'!B44&gt;40,40*(Rates!$F$13+Rates!$F$17)+('NEG Commercial Win'!B44-40)*(Rates!$F$13+Rates!$F$19),'NEG Commercial Win'!B44*(Rates!$F$13+Rates!$F$17))+Rates!$F$26</f>
        <v>334.04478</v>
      </c>
      <c r="E44" s="46">
        <f t="shared" si="0"/>
        <v>63.95571000000001</v>
      </c>
      <c r="F44" s="47">
        <f t="shared" si="1"/>
        <v>0.23679488399882309</v>
      </c>
      <c r="G44" s="51">
        <f>'NEG Commercial'!E44</f>
        <v>1331</v>
      </c>
      <c r="H44" s="48">
        <f t="shared" si="2"/>
        <v>1.283312121562729E-2</v>
      </c>
      <c r="I44" s="48">
        <f t="shared" si="3"/>
        <v>0.68387712599791739</v>
      </c>
      <c r="K44" s="72"/>
      <c r="L44" s="72"/>
    </row>
    <row r="45" spans="2:12" x14ac:dyDescent="0.2">
      <c r="B45" s="51">
        <f>'NEG Commercial'!C45</f>
        <v>419</v>
      </c>
      <c r="C45" s="45">
        <f>IF('NEG Commercial Win'!B45&gt;40,40*(Rates!$E$13+Rates!$E$17)+('NEG Commercial Win'!B45-40)*(Rates!$E$13+Rates!$E$19),'NEG Commercial Win'!B45*(Rates!$E$13+Rates!$E$17))+Rates!$E$26</f>
        <v>281.41167000000002</v>
      </c>
      <c r="D45" s="45">
        <f>IF('NEG Commercial Win'!B45&gt;40,40*(Rates!$F$13+Rates!$F$17)+('NEG Commercial Win'!B45-40)*(Rates!$F$13+Rates!$F$19),'NEG Commercial Win'!B45*(Rates!$F$13+Rates!$F$17))+Rates!$F$26</f>
        <v>348.57317999999998</v>
      </c>
      <c r="E45" s="46">
        <f t="shared" si="0"/>
        <v>67.161509999999964</v>
      </c>
      <c r="F45" s="47">
        <f t="shared" si="1"/>
        <v>0.23865929227455265</v>
      </c>
      <c r="G45" s="51">
        <f>'NEG Commercial'!E45</f>
        <v>1269</v>
      </c>
      <c r="H45" s="48">
        <f t="shared" si="2"/>
        <v>1.2235334953141271E-2</v>
      </c>
      <c r="I45" s="48">
        <f t="shared" si="3"/>
        <v>0.69611246095105861</v>
      </c>
      <c r="K45" s="72"/>
      <c r="L45" s="72"/>
    </row>
    <row r="46" spans="2:12" x14ac:dyDescent="0.2">
      <c r="B46" s="51">
        <f>'NEG Commercial'!C46</f>
        <v>439</v>
      </c>
      <c r="C46" s="45">
        <f>IF('NEG Commercial Win'!B46&gt;40,40*(Rates!$E$13+Rates!$E$17)+('NEG Commercial Win'!B46-40)*(Rates!$E$13+Rates!$E$19),'NEG Commercial Win'!B46*(Rates!$E$13+Rates!$E$17))+Rates!$E$26</f>
        <v>292.73427000000004</v>
      </c>
      <c r="D46" s="45">
        <f>IF('NEG Commercial Win'!B46&gt;40,40*(Rates!$F$13+Rates!$F$17)+('NEG Commercial Win'!B46-40)*(Rates!$F$13+Rates!$F$19),'NEG Commercial Win'!B46*(Rates!$F$13+Rates!$F$17))+Rates!$F$26</f>
        <v>363.10157999999996</v>
      </c>
      <c r="E46" s="46">
        <f t="shared" si="0"/>
        <v>70.367309999999918</v>
      </c>
      <c r="F46" s="47">
        <f t="shared" si="1"/>
        <v>0.24037947453162867</v>
      </c>
      <c r="G46" s="51">
        <f>'NEG Commercial'!E46</f>
        <v>1211</v>
      </c>
      <c r="H46" s="48">
        <f t="shared" si="2"/>
        <v>1.167611554629951E-2</v>
      </c>
      <c r="I46" s="48">
        <f t="shared" si="3"/>
        <v>0.70778857649735816</v>
      </c>
      <c r="K46" s="72"/>
      <c r="L46" s="72"/>
    </row>
    <row r="47" spans="2:12" x14ac:dyDescent="0.2">
      <c r="B47" s="51">
        <f>'NEG Commercial'!C47</f>
        <v>459</v>
      </c>
      <c r="C47" s="45">
        <f>IF('NEG Commercial Win'!B47&gt;40,40*(Rates!$E$13+Rates!$E$17)+('NEG Commercial Win'!B47-40)*(Rates!$E$13+Rates!$E$19),'NEG Commercial Win'!B47*(Rates!$E$13+Rates!$E$17))+Rates!$E$26</f>
        <v>304.05687</v>
      </c>
      <c r="D47" s="45">
        <f>IF('NEG Commercial Win'!B47&gt;40,40*(Rates!$F$13+Rates!$F$17)+('NEG Commercial Win'!B47-40)*(Rates!$F$13+Rates!$F$19),'NEG Commercial Win'!B47*(Rates!$F$13+Rates!$F$17))+Rates!$F$26</f>
        <v>377.62997999999999</v>
      </c>
      <c r="E47" s="46">
        <f t="shared" si="0"/>
        <v>73.573109999999986</v>
      </c>
      <c r="F47" s="47">
        <f t="shared" si="1"/>
        <v>0.24197154302088286</v>
      </c>
      <c r="G47" s="51">
        <f>'NEG Commercial'!E47</f>
        <v>1110</v>
      </c>
      <c r="H47" s="48">
        <f t="shared" si="2"/>
        <v>1.0702302441281963E-2</v>
      </c>
      <c r="I47" s="48">
        <f t="shared" si="3"/>
        <v>0.71849087893864017</v>
      </c>
      <c r="K47" s="72"/>
      <c r="L47" s="72"/>
    </row>
    <row r="48" spans="2:12" x14ac:dyDescent="0.2">
      <c r="B48" s="51">
        <f>'NEG Commercial'!C48</f>
        <v>479</v>
      </c>
      <c r="C48" s="45">
        <f>IF('NEG Commercial Win'!B48&gt;40,40*(Rates!$E$13+Rates!$E$17)+('NEG Commercial Win'!B48-40)*(Rates!$E$13+Rates!$E$19),'NEG Commercial Win'!B48*(Rates!$E$13+Rates!$E$17))+Rates!$E$26</f>
        <v>315.37947000000003</v>
      </c>
      <c r="D48" s="45">
        <f>IF('NEG Commercial Win'!B48&gt;40,40*(Rates!$F$13+Rates!$F$17)+('NEG Commercial Win'!B48-40)*(Rates!$F$13+Rates!$F$19),'NEG Commercial Win'!B48*(Rates!$F$13+Rates!$F$17))+Rates!$F$26</f>
        <v>392.15837999999997</v>
      </c>
      <c r="E48" s="46">
        <f t="shared" si="0"/>
        <v>76.778909999999939</v>
      </c>
      <c r="F48" s="47">
        <f t="shared" si="1"/>
        <v>0.24344929617644398</v>
      </c>
      <c r="G48" s="51">
        <f>'NEG Commercial'!E48</f>
        <v>1043</v>
      </c>
      <c r="H48" s="48">
        <f t="shared" si="2"/>
        <v>1.0056307609240618E-2</v>
      </c>
      <c r="I48" s="48">
        <f t="shared" si="3"/>
        <v>0.72854718654788075</v>
      </c>
      <c r="K48" s="72"/>
      <c r="L48" s="72"/>
    </row>
    <row r="49" spans="2:12" x14ac:dyDescent="0.2">
      <c r="B49" s="51">
        <f>'NEG Commercial'!C49</f>
        <v>499</v>
      </c>
      <c r="C49" s="45">
        <f>IF('NEG Commercial Win'!B49&gt;40,40*(Rates!$E$13+Rates!$E$17)+('NEG Commercial Win'!B49-40)*(Rates!$E$13+Rates!$E$19),'NEG Commercial Win'!B49*(Rates!$E$13+Rates!$E$17))+Rates!$E$26</f>
        <v>326.70207000000005</v>
      </c>
      <c r="D49" s="45">
        <f>IF('NEG Commercial Win'!B49&gt;40,40*(Rates!$F$13+Rates!$F$17)+('NEG Commercial Win'!B49-40)*(Rates!$F$13+Rates!$F$19),'NEG Commercial Win'!B49*(Rates!$F$13+Rates!$F$17))+Rates!$F$26</f>
        <v>406.68677999999994</v>
      </c>
      <c r="E49" s="46">
        <f t="shared" si="0"/>
        <v>79.984709999999893</v>
      </c>
      <c r="F49" s="47">
        <f t="shared" si="1"/>
        <v>0.24482461956852578</v>
      </c>
      <c r="G49" s="51">
        <f>'NEG Commercial'!E49</f>
        <v>990</v>
      </c>
      <c r="H49" s="48">
        <f t="shared" si="2"/>
        <v>9.5452967719541829E-3</v>
      </c>
      <c r="I49" s="48">
        <f t="shared" si="3"/>
        <v>0.7380924833198349</v>
      </c>
      <c r="K49" s="72"/>
      <c r="L49" s="72"/>
    </row>
    <row r="50" spans="2:12" x14ac:dyDescent="0.2">
      <c r="B50" s="51">
        <f>'NEG Commercial'!C50</f>
        <v>519</v>
      </c>
      <c r="C50" s="45">
        <f>IF('NEG Commercial Win'!B50&gt;40,40*(Rates!$E$13+Rates!$E$17)+('NEG Commercial Win'!B50-40)*(Rates!$E$13+Rates!$E$19),'NEG Commercial Win'!B50*(Rates!$E$13+Rates!$E$17))+Rates!$E$26</f>
        <v>338.02467000000001</v>
      </c>
      <c r="D50" s="45">
        <f>IF('NEG Commercial Win'!B50&gt;40,40*(Rates!$F$13+Rates!$F$17)+('NEG Commercial Win'!B50-40)*(Rates!$F$13+Rates!$F$19),'NEG Commercial Win'!B50*(Rates!$F$13+Rates!$F$17))+Rates!$F$26</f>
        <v>421.21517999999998</v>
      </c>
      <c r="E50" s="46">
        <f t="shared" si="0"/>
        <v>83.190509999999961</v>
      </c>
      <c r="F50" s="47">
        <f t="shared" si="1"/>
        <v>0.24610780627342957</v>
      </c>
      <c r="G50" s="51">
        <f>'NEG Commercial'!E50</f>
        <v>954</v>
      </c>
      <c r="H50" s="48">
        <f t="shared" si="2"/>
        <v>9.1981950711558479E-3</v>
      </c>
      <c r="I50" s="48">
        <f t="shared" si="3"/>
        <v>0.74729067839099073</v>
      </c>
      <c r="K50" s="72"/>
      <c r="L50" s="72"/>
    </row>
    <row r="51" spans="2:12" x14ac:dyDescent="0.2">
      <c r="B51" s="51">
        <f>'NEG Commercial'!C51</f>
        <v>539</v>
      </c>
      <c r="C51" s="45">
        <f>IF('NEG Commercial Win'!B51&gt;40,40*(Rates!$E$13+Rates!$E$17)+('NEG Commercial Win'!B51-40)*(Rates!$E$13+Rates!$E$19),'NEG Commercial Win'!B51*(Rates!$E$13+Rates!$E$17))+Rates!$E$26</f>
        <v>349.34727000000004</v>
      </c>
      <c r="D51" s="45">
        <f>IF('NEG Commercial Win'!B51&gt;40,40*(Rates!$F$13+Rates!$F$17)+('NEG Commercial Win'!B51-40)*(Rates!$F$13+Rates!$F$19),'NEG Commercial Win'!B51*(Rates!$F$13+Rates!$F$17))+Rates!$F$26</f>
        <v>435.74357999999995</v>
      </c>
      <c r="E51" s="46">
        <f t="shared" si="0"/>
        <v>86.396309999999914</v>
      </c>
      <c r="F51" s="47">
        <f t="shared" si="1"/>
        <v>0.24730781494299328</v>
      </c>
      <c r="G51" s="51">
        <f>'NEG Commercial'!E51</f>
        <v>865</v>
      </c>
      <c r="H51" s="48">
        <f t="shared" si="2"/>
        <v>8.340082533071079E-3</v>
      </c>
      <c r="I51" s="48">
        <f t="shared" si="3"/>
        <v>0.75563076092406178</v>
      </c>
      <c r="K51" s="72"/>
      <c r="L51" s="72"/>
    </row>
    <row r="52" spans="2:12" x14ac:dyDescent="0.2">
      <c r="B52" s="51">
        <f>'NEG Commercial'!C52</f>
        <v>559</v>
      </c>
      <c r="C52" s="45">
        <f>IF('NEG Commercial Win'!B52&gt;40,40*(Rates!$E$13+Rates!$E$17)+('NEG Commercial Win'!B52-40)*(Rates!$E$13+Rates!$E$19),'NEG Commercial Win'!B52*(Rates!$E$13+Rates!$E$17))+Rates!$E$26</f>
        <v>360.66987000000006</v>
      </c>
      <c r="D52" s="45">
        <f>IF('NEG Commercial Win'!B52&gt;40,40*(Rates!$F$13+Rates!$F$17)+('NEG Commercial Win'!B52-40)*(Rates!$F$13+Rates!$F$19),'NEG Commercial Win'!B52*(Rates!$F$13+Rates!$F$17))+Rates!$F$26</f>
        <v>450.27197999999999</v>
      </c>
      <c r="E52" s="46">
        <f t="shared" si="0"/>
        <v>89.602109999999925</v>
      </c>
      <c r="F52" s="47">
        <f t="shared" si="1"/>
        <v>0.24843247926420886</v>
      </c>
      <c r="G52" s="51">
        <f>'NEG Commercial'!E52</f>
        <v>775</v>
      </c>
      <c r="H52" s="48">
        <f t="shared" si="2"/>
        <v>7.4723282810752441E-3</v>
      </c>
      <c r="I52" s="48">
        <f t="shared" si="3"/>
        <v>0.76310308920513703</v>
      </c>
      <c r="K52" s="72"/>
      <c r="L52" s="72"/>
    </row>
    <row r="53" spans="2:12" x14ac:dyDescent="0.2">
      <c r="B53" s="51">
        <f>'NEG Commercial'!C53</f>
        <v>579</v>
      </c>
      <c r="C53" s="45">
        <f>IF('NEG Commercial Win'!B53&gt;40,40*(Rates!$E$13+Rates!$E$17)+('NEG Commercial Win'!B53-40)*(Rates!$E$13+Rates!$E$19),'NEG Commercial Win'!B53*(Rates!$E$13+Rates!$E$17))+Rates!$E$26</f>
        <v>371.99247000000003</v>
      </c>
      <c r="D53" s="45">
        <f>IF('NEG Commercial Win'!B53&gt;40,40*(Rates!$F$13+Rates!$F$17)+('NEG Commercial Win'!B53-40)*(Rates!$F$13+Rates!$F$19),'NEG Commercial Win'!B53*(Rates!$F$13+Rates!$F$17))+Rates!$F$26</f>
        <v>464.80037999999996</v>
      </c>
      <c r="E53" s="46">
        <f t="shared" si="0"/>
        <v>92.807909999999936</v>
      </c>
      <c r="F53" s="47">
        <f t="shared" si="1"/>
        <v>0.24948867916600551</v>
      </c>
      <c r="G53" s="51">
        <f>'NEG Commercial'!E53</f>
        <v>786</v>
      </c>
      <c r="H53" s="48">
        <f t="shared" si="2"/>
        <v>7.5783871340969573E-3</v>
      </c>
      <c r="I53" s="48">
        <f t="shared" si="3"/>
        <v>0.77068147633923401</v>
      </c>
      <c r="K53" s="72"/>
      <c r="L53" s="72"/>
    </row>
    <row r="54" spans="2:12" x14ac:dyDescent="0.2">
      <c r="B54" s="51">
        <f>'NEG Commercial'!C54</f>
        <v>599</v>
      </c>
      <c r="C54" s="45">
        <f>IF('NEG Commercial Win'!B54&gt;40,40*(Rates!$E$13+Rates!$E$17)+('NEG Commercial Win'!B54-40)*(Rates!$E$13+Rates!$E$19),'NEG Commercial Win'!B54*(Rates!$E$13+Rates!$E$17))+Rates!$E$26</f>
        <v>383.31507000000005</v>
      </c>
      <c r="D54" s="45">
        <f>IF('NEG Commercial Win'!B54&gt;40,40*(Rates!$F$13+Rates!$F$17)+('NEG Commercial Win'!B54-40)*(Rates!$F$13+Rates!$F$19),'NEG Commercial Win'!B54*(Rates!$F$13+Rates!$F$17))+Rates!$F$26</f>
        <v>479.32877999999994</v>
      </c>
      <c r="E54" s="46">
        <f t="shared" si="0"/>
        <v>96.01370999999989</v>
      </c>
      <c r="F54" s="47">
        <f t="shared" si="1"/>
        <v>0.25048248168275744</v>
      </c>
      <c r="G54" s="51">
        <f>'NEG Commercial'!E54</f>
        <v>747</v>
      </c>
      <c r="H54" s="48">
        <f t="shared" si="2"/>
        <v>7.2023602915654286E-3</v>
      </c>
      <c r="I54" s="48">
        <f t="shared" si="3"/>
        <v>0.77788383663079941</v>
      </c>
      <c r="K54" s="72"/>
      <c r="L54" s="72"/>
    </row>
    <row r="55" spans="2:12" x14ac:dyDescent="0.2">
      <c r="B55" s="51">
        <f>'NEG Commercial'!C55</f>
        <v>619</v>
      </c>
      <c r="C55" s="45">
        <f>IF('NEG Commercial Win'!B55&gt;40,40*(Rates!$E$13+Rates!$E$17)+('NEG Commercial Win'!B55-40)*(Rates!$E$13+Rates!$E$19),'NEG Commercial Win'!B55*(Rates!$E$13+Rates!$E$17))+Rates!$E$26</f>
        <v>394.63767000000001</v>
      </c>
      <c r="D55" s="45">
        <f>IF('NEG Commercial Win'!B55&gt;40,40*(Rates!$F$13+Rates!$F$17)+('NEG Commercial Win'!B55-40)*(Rates!$F$13+Rates!$F$19),'NEG Commercial Win'!B55*(Rates!$F$13+Rates!$F$17))+Rates!$F$26</f>
        <v>493.85717999999997</v>
      </c>
      <c r="E55" s="46">
        <f t="shared" si="0"/>
        <v>99.219509999999957</v>
      </c>
      <c r="F55" s="47">
        <f t="shared" si="1"/>
        <v>0.2514192575685944</v>
      </c>
      <c r="G55" s="51">
        <f>'NEG Commercial'!E55</f>
        <v>686</v>
      </c>
      <c r="H55" s="48">
        <f t="shared" si="2"/>
        <v>6.6142157429904744E-3</v>
      </c>
      <c r="I55" s="48">
        <f t="shared" si="3"/>
        <v>0.78449805237378989</v>
      </c>
      <c r="K55" s="72"/>
      <c r="L55" s="72"/>
    </row>
    <row r="56" spans="2:12" x14ac:dyDescent="0.2">
      <c r="B56" s="51">
        <f>'NEG Commercial'!C56</f>
        <v>639</v>
      </c>
      <c r="C56" s="45">
        <f>IF('NEG Commercial Win'!B56&gt;40,40*(Rates!$E$13+Rates!$E$17)+('NEG Commercial Win'!B56-40)*(Rates!$E$13+Rates!$E$19),'NEG Commercial Win'!B56*(Rates!$E$13+Rates!$E$17))+Rates!$E$26</f>
        <v>405.96027000000004</v>
      </c>
      <c r="D56" s="45">
        <f>IF('NEG Commercial Win'!B56&gt;40,40*(Rates!$F$13+Rates!$F$17)+('NEG Commercial Win'!B56-40)*(Rates!$F$13+Rates!$F$19),'NEG Commercial Win'!B56*(Rates!$F$13+Rates!$F$17))+Rates!$F$26</f>
        <v>508.38557999999995</v>
      </c>
      <c r="E56" s="46">
        <f t="shared" si="0"/>
        <v>102.42530999999991</v>
      </c>
      <c r="F56" s="47">
        <f t="shared" si="1"/>
        <v>0.25230377839683649</v>
      </c>
      <c r="G56" s="51">
        <f>'NEG Commercial'!E56</f>
        <v>659</v>
      </c>
      <c r="H56" s="48">
        <f t="shared" si="2"/>
        <v>6.3538894673917231E-3</v>
      </c>
      <c r="I56" s="48">
        <f t="shared" si="3"/>
        <v>0.79085194184118157</v>
      </c>
      <c r="K56" s="72"/>
      <c r="L56" s="72"/>
    </row>
    <row r="57" spans="2:12" x14ac:dyDescent="0.2">
      <c r="B57" s="51">
        <f>'NEG Commercial'!C57</f>
        <v>659</v>
      </c>
      <c r="C57" s="45">
        <f>IF('NEG Commercial Win'!B57&gt;40,40*(Rates!$E$13+Rates!$E$17)+('NEG Commercial Win'!B57-40)*(Rates!$E$13+Rates!$E$19),'NEG Commercial Win'!B57*(Rates!$E$13+Rates!$E$17))+Rates!$E$26</f>
        <v>417.28287000000006</v>
      </c>
      <c r="D57" s="45">
        <f>IF('NEG Commercial Win'!B57&gt;40,40*(Rates!$F$13+Rates!$F$17)+('NEG Commercial Win'!B57-40)*(Rates!$F$13+Rates!$F$19),'NEG Commercial Win'!B57*(Rates!$F$13+Rates!$F$17))+Rates!$F$26</f>
        <v>522.91397999999992</v>
      </c>
      <c r="E57" s="46">
        <f t="shared" si="0"/>
        <v>105.63110999999986</v>
      </c>
      <c r="F57" s="47">
        <f t="shared" si="1"/>
        <v>0.25314029785119108</v>
      </c>
      <c r="G57" s="51">
        <f>'NEG Commercial'!E57</f>
        <v>666</v>
      </c>
      <c r="H57" s="48">
        <f t="shared" si="2"/>
        <v>6.4213814647691774E-3</v>
      </c>
      <c r="I57" s="48">
        <f t="shared" si="3"/>
        <v>0.7972733233059508</v>
      </c>
      <c r="K57" s="72"/>
      <c r="L57" s="72"/>
    </row>
    <row r="58" spans="2:12" x14ac:dyDescent="0.2">
      <c r="B58" s="51">
        <f>'NEG Commercial'!C58</f>
        <v>679</v>
      </c>
      <c r="C58" s="45">
        <f>IF('NEG Commercial Win'!B58&gt;40,40*(Rates!$E$13+Rates!$E$17)+('NEG Commercial Win'!B58-40)*(Rates!$E$13+Rates!$E$19),'NEG Commercial Win'!B58*(Rates!$E$13+Rates!$E$17))+Rates!$E$26</f>
        <v>428.60547000000003</v>
      </c>
      <c r="D58" s="45">
        <f>IF('NEG Commercial Win'!B58&gt;40,40*(Rates!$F$13+Rates!$F$17)+('NEG Commercial Win'!B58-40)*(Rates!$F$13+Rates!$F$19),'NEG Commercial Win'!B58*(Rates!$F$13+Rates!$F$17))+Rates!$F$26</f>
        <v>537.44237999999996</v>
      </c>
      <c r="E58" s="46">
        <f t="shared" si="0"/>
        <v>108.83690999999993</v>
      </c>
      <c r="F58" s="47">
        <f t="shared" si="1"/>
        <v>0.25393262013198276</v>
      </c>
      <c r="G58" s="51">
        <f>'NEG Commercial'!E58</f>
        <v>547</v>
      </c>
      <c r="H58" s="48">
        <f t="shared" si="2"/>
        <v>5.2740175093524628E-3</v>
      </c>
      <c r="I58" s="48">
        <f t="shared" si="3"/>
        <v>0.80254734081530321</v>
      </c>
      <c r="K58" s="72"/>
      <c r="L58" s="72"/>
    </row>
    <row r="59" spans="2:12" x14ac:dyDescent="0.2">
      <c r="B59" s="51">
        <f>'NEG Commercial'!C59</f>
        <v>699</v>
      </c>
      <c r="C59" s="45">
        <f>IF('NEG Commercial Win'!B59&gt;40,40*(Rates!$E$13+Rates!$E$17)+('NEG Commercial Win'!B59-40)*(Rates!$E$13+Rates!$E$19),'NEG Commercial Win'!B59*(Rates!$E$13+Rates!$E$17))+Rates!$E$26</f>
        <v>439.92807000000005</v>
      </c>
      <c r="D59" s="45">
        <f>IF('NEG Commercial Win'!B59&gt;40,40*(Rates!$F$13+Rates!$F$17)+('NEG Commercial Win'!B59-40)*(Rates!$F$13+Rates!$F$19),'NEG Commercial Win'!B59*(Rates!$F$13+Rates!$F$17))+Rates!$F$26</f>
        <v>551.97077999999999</v>
      </c>
      <c r="E59" s="46">
        <f t="shared" si="0"/>
        <v>112.04270999999994</v>
      </c>
      <c r="F59" s="47">
        <f t="shared" si="1"/>
        <v>0.25468415779879638</v>
      </c>
      <c r="G59" s="51">
        <f>'NEG Commercial'!E59</f>
        <v>607</v>
      </c>
      <c r="H59" s="48">
        <f t="shared" si="2"/>
        <v>5.8525203440163527E-3</v>
      </c>
      <c r="I59" s="48">
        <f t="shared" si="3"/>
        <v>0.80839986115931961</v>
      </c>
      <c r="K59" s="72"/>
      <c r="L59" s="72"/>
    </row>
    <row r="60" spans="2:12" x14ac:dyDescent="0.2">
      <c r="B60" s="51">
        <f>'NEG Commercial'!C60</f>
        <v>719</v>
      </c>
      <c r="C60" s="45">
        <f>IF('NEG Commercial Win'!B60&gt;40,40*(Rates!$E$13+Rates!$E$17)+('NEG Commercial Win'!B60-40)*(Rates!$E$13+Rates!$E$19),'NEG Commercial Win'!B60*(Rates!$E$13+Rates!$E$17))+Rates!$E$26</f>
        <v>451.25067000000001</v>
      </c>
      <c r="D60" s="45">
        <f>IF('NEG Commercial Win'!B60&gt;40,40*(Rates!$F$13+Rates!$F$17)+('NEG Commercial Win'!B60-40)*(Rates!$F$13+Rates!$F$19),'NEG Commercial Win'!B60*(Rates!$F$13+Rates!$F$17))+Rates!$F$26</f>
        <v>566.49918000000002</v>
      </c>
      <c r="E60" s="46">
        <f t="shared" si="0"/>
        <v>115.24851000000001</v>
      </c>
      <c r="F60" s="47">
        <f t="shared" si="1"/>
        <v>0.25539798090493693</v>
      </c>
      <c r="G60" s="51">
        <f>'NEG Commercial'!E60</f>
        <v>600</v>
      </c>
      <c r="H60" s="48">
        <f t="shared" si="2"/>
        <v>5.7850283466388984E-3</v>
      </c>
      <c r="I60" s="48">
        <f t="shared" si="3"/>
        <v>0.81418488950595846</v>
      </c>
      <c r="K60" s="72"/>
      <c r="L60" s="72"/>
    </row>
    <row r="61" spans="2:12" x14ac:dyDescent="0.2">
      <c r="B61" s="51">
        <f>'NEG Commercial'!C61</f>
        <v>739</v>
      </c>
      <c r="C61" s="45">
        <f>IF('NEG Commercial Win'!B61&gt;40,40*(Rates!$E$13+Rates!$E$17)+('NEG Commercial Win'!B61-40)*(Rates!$E$13+Rates!$E$19),'NEG Commercial Win'!B61*(Rates!$E$13+Rates!$E$17))+Rates!$E$26</f>
        <v>462.57327000000004</v>
      </c>
      <c r="D61" s="45">
        <f>IF('NEG Commercial Win'!B61&gt;40,40*(Rates!$F$13+Rates!$F$17)+('NEG Commercial Win'!B61-40)*(Rates!$F$13+Rates!$F$19),'NEG Commercial Win'!B61*(Rates!$F$13+Rates!$F$17))+Rates!$F$26</f>
        <v>581.02757999999994</v>
      </c>
      <c r="E61" s="46">
        <f t="shared" si="0"/>
        <v>118.45430999999991</v>
      </c>
      <c r="F61" s="47">
        <f t="shared" si="1"/>
        <v>0.25607685891577758</v>
      </c>
      <c r="G61" s="51">
        <f>'NEG Commercial'!E61</f>
        <v>540</v>
      </c>
      <c r="H61" s="48">
        <f t="shared" si="2"/>
        <v>5.2065255119750084E-3</v>
      </c>
      <c r="I61" s="48">
        <f t="shared" si="3"/>
        <v>0.81939141501793344</v>
      </c>
      <c r="K61" s="72"/>
      <c r="L61" s="72"/>
    </row>
    <row r="62" spans="2:12" x14ac:dyDescent="0.2">
      <c r="B62" s="51">
        <f>'NEG Commercial'!C62</f>
        <v>759</v>
      </c>
      <c r="C62" s="45">
        <f>IF('NEG Commercial Win'!B62&gt;40,40*(Rates!$E$13+Rates!$E$17)+('NEG Commercial Win'!B62-40)*(Rates!$E$13+Rates!$E$19),'NEG Commercial Win'!B62*(Rates!$E$13+Rates!$E$17))+Rates!$E$26</f>
        <v>473.89587000000006</v>
      </c>
      <c r="D62" s="45">
        <f>IF('NEG Commercial Win'!B62&gt;40,40*(Rates!$F$13+Rates!$F$17)+('NEG Commercial Win'!B62-40)*(Rates!$F$13+Rates!$F$19),'NEG Commercial Win'!B62*(Rates!$F$13+Rates!$F$17))+Rates!$F$26</f>
        <v>595.55597999999998</v>
      </c>
      <c r="E62" s="46">
        <f t="shared" si="0"/>
        <v>121.66010999999992</v>
      </c>
      <c r="F62" s="47">
        <f t="shared" si="1"/>
        <v>0.2567232966178834</v>
      </c>
      <c r="G62" s="51">
        <f>'NEG Commercial'!E62</f>
        <v>514</v>
      </c>
      <c r="H62" s="48">
        <f t="shared" si="2"/>
        <v>4.9558409502873232E-3</v>
      </c>
      <c r="I62" s="48">
        <f t="shared" si="3"/>
        <v>0.82434725596822078</v>
      </c>
      <c r="K62" s="72"/>
      <c r="L62" s="72"/>
    </row>
    <row r="63" spans="2:12" x14ac:dyDescent="0.2">
      <c r="B63" s="51">
        <f>'NEG Commercial'!C63</f>
        <v>779</v>
      </c>
      <c r="C63" s="45">
        <f>IF('NEG Commercial Win'!B63&gt;40,40*(Rates!$E$13+Rates!$E$17)+('NEG Commercial Win'!B63-40)*(Rates!$E$13+Rates!$E$19),'NEG Commercial Win'!B63*(Rates!$E$13+Rates!$E$17))+Rates!$E$26</f>
        <v>485.21847000000002</v>
      </c>
      <c r="D63" s="45">
        <f>IF('NEG Commercial Win'!B63&gt;40,40*(Rates!$F$13+Rates!$F$17)+('NEG Commercial Win'!B63-40)*(Rates!$F$13+Rates!$F$19),'NEG Commercial Win'!B63*(Rates!$F$13+Rates!$F$17))+Rates!$F$26</f>
        <v>610.08438000000001</v>
      </c>
      <c r="E63" s="46">
        <f t="shared" si="0"/>
        <v>124.86590999999999</v>
      </c>
      <c r="F63" s="47">
        <f t="shared" si="1"/>
        <v>0.25733956500048316</v>
      </c>
      <c r="G63" s="51">
        <f>'NEG Commercial'!E63</f>
        <v>468</v>
      </c>
      <c r="H63" s="48">
        <f t="shared" si="2"/>
        <v>4.5123221103783411E-3</v>
      </c>
      <c r="I63" s="48">
        <f t="shared" si="3"/>
        <v>0.82885957807859911</v>
      </c>
      <c r="K63" s="72"/>
      <c r="L63" s="72"/>
    </row>
    <row r="64" spans="2:12" x14ac:dyDescent="0.2">
      <c r="B64" s="51">
        <f>'NEG Commercial'!C64</f>
        <v>799</v>
      </c>
      <c r="C64" s="45">
        <f>IF('NEG Commercial Win'!B64&gt;40,40*(Rates!$E$13+Rates!$E$17)+('NEG Commercial Win'!B64-40)*(Rates!$E$13+Rates!$E$19),'NEG Commercial Win'!B64*(Rates!$E$13+Rates!$E$17))+Rates!$E$26</f>
        <v>496.54107000000005</v>
      </c>
      <c r="D64" s="45">
        <f>IF('NEG Commercial Win'!B64&gt;40,40*(Rates!$F$13+Rates!$F$17)+('NEG Commercial Win'!B64-40)*(Rates!$F$13+Rates!$F$19),'NEG Commercial Win'!B64*(Rates!$F$13+Rates!$F$17))+Rates!$F$26</f>
        <v>624.61277999999993</v>
      </c>
      <c r="E64" s="46">
        <f t="shared" si="0"/>
        <v>128.07170999999988</v>
      </c>
      <c r="F64" s="47">
        <f t="shared" si="1"/>
        <v>0.25792772791181173</v>
      </c>
      <c r="G64" s="51">
        <f>'NEG Commercial'!E64</f>
        <v>450</v>
      </c>
      <c r="H64" s="48">
        <f t="shared" si="2"/>
        <v>4.3387712599791736E-3</v>
      </c>
      <c r="I64" s="48">
        <f t="shared" si="3"/>
        <v>0.83319834933857828</v>
      </c>
      <c r="K64" s="72"/>
      <c r="L64" s="72"/>
    </row>
    <row r="65" spans="2:12" x14ac:dyDescent="0.2">
      <c r="B65" s="51">
        <f>'NEG Commercial'!C65</f>
        <v>819</v>
      </c>
      <c r="C65" s="45">
        <f>IF('NEG Commercial Win'!B65&gt;40,40*(Rates!$E$13+Rates!$E$17)+('NEG Commercial Win'!B65-40)*(Rates!$E$13+Rates!$E$19),'NEG Commercial Win'!B65*(Rates!$E$13+Rates!$E$17))+Rates!$E$26</f>
        <v>507.86367000000007</v>
      </c>
      <c r="D65" s="45">
        <f>IF('NEG Commercial Win'!B65&gt;40,40*(Rates!$F$13+Rates!$F$17)+('NEG Commercial Win'!B65-40)*(Rates!$F$13+Rates!$F$19),'NEG Commercial Win'!B65*(Rates!$F$13+Rates!$F$17))+Rates!$F$26</f>
        <v>639.14117999999996</v>
      </c>
      <c r="E65" s="46">
        <f t="shared" si="0"/>
        <v>131.27750999999989</v>
      </c>
      <c r="F65" s="47">
        <f t="shared" si="1"/>
        <v>0.25848966514970417</v>
      </c>
      <c r="G65" s="51">
        <f>'NEG Commercial'!E65</f>
        <v>428</v>
      </c>
      <c r="H65" s="48">
        <f t="shared" si="2"/>
        <v>4.1266535539357472E-3</v>
      </c>
      <c r="I65" s="48">
        <f t="shared" si="3"/>
        <v>0.83732500289251399</v>
      </c>
      <c r="K65" s="72"/>
      <c r="L65" s="72"/>
    </row>
    <row r="66" spans="2:12" x14ac:dyDescent="0.2">
      <c r="B66" s="51">
        <f>'NEG Commercial'!C66</f>
        <v>839</v>
      </c>
      <c r="C66" s="45">
        <f>IF('NEG Commercial Win'!B66&gt;40,40*(Rates!$E$13+Rates!$E$17)+('NEG Commercial Win'!B66-40)*(Rates!$E$13+Rates!$E$19),'NEG Commercial Win'!B66*(Rates!$E$13+Rates!$E$17))+Rates!$E$26</f>
        <v>519.18627000000004</v>
      </c>
      <c r="D66" s="45">
        <f>IF('NEG Commercial Win'!B66&gt;40,40*(Rates!$F$13+Rates!$F$17)+('NEG Commercial Win'!B66-40)*(Rates!$F$13+Rates!$F$19),'NEG Commercial Win'!B66*(Rates!$F$13+Rates!$F$17))+Rates!$F$26</f>
        <v>653.66958</v>
      </c>
      <c r="E66" s="46">
        <f t="shared" si="0"/>
        <v>134.48330999999996</v>
      </c>
      <c r="F66" s="47">
        <f t="shared" si="1"/>
        <v>0.25902709253077888</v>
      </c>
      <c r="G66" s="51">
        <f>'NEG Commercial'!E66</f>
        <v>472</v>
      </c>
      <c r="H66" s="48">
        <f t="shared" si="2"/>
        <v>4.5508889660225999E-3</v>
      </c>
      <c r="I66" s="48">
        <f t="shared" si="3"/>
        <v>0.84187589185853662</v>
      </c>
      <c r="K66" s="72"/>
      <c r="L66" s="72"/>
    </row>
    <row r="67" spans="2:12" x14ac:dyDescent="0.2">
      <c r="B67" s="51">
        <f>'NEG Commercial'!C67</f>
        <v>859</v>
      </c>
      <c r="C67" s="45">
        <f>IF('NEG Commercial Win'!B67&gt;40,40*(Rates!$E$13+Rates!$E$17)+('NEG Commercial Win'!B67-40)*(Rates!$E$13+Rates!$E$19),'NEG Commercial Win'!B67*(Rates!$E$13+Rates!$E$17))+Rates!$E$26</f>
        <v>530.50887</v>
      </c>
      <c r="D67" s="45">
        <f>IF('NEG Commercial Win'!B67&gt;40,40*(Rates!$F$13+Rates!$F$17)+('NEG Commercial Win'!B67-40)*(Rates!$F$13+Rates!$F$19),'NEG Commercial Win'!B67*(Rates!$F$13+Rates!$F$17))+Rates!$F$26</f>
        <v>668.19797999999992</v>
      </c>
      <c r="E67" s="46">
        <f t="shared" si="0"/>
        <v>137.68910999999991</v>
      </c>
      <c r="F67" s="47">
        <f t="shared" si="1"/>
        <v>0.25954157938961492</v>
      </c>
      <c r="G67" s="51">
        <f>'NEG Commercial'!E67</f>
        <v>390</v>
      </c>
      <c r="H67" s="48">
        <f t="shared" si="2"/>
        <v>3.7602684253152841E-3</v>
      </c>
      <c r="I67" s="48">
        <f t="shared" si="3"/>
        <v>0.84563616028385191</v>
      </c>
      <c r="K67" s="72"/>
      <c r="L67" s="72"/>
    </row>
    <row r="68" spans="2:12" x14ac:dyDescent="0.2">
      <c r="B68" s="51">
        <f>'NEG Commercial'!C68</f>
        <v>879</v>
      </c>
      <c r="C68" s="45">
        <f>IF('NEG Commercial Win'!B68&gt;40,40*(Rates!$E$13+Rates!$E$17)+('NEG Commercial Win'!B68-40)*(Rates!$E$13+Rates!$E$19),'NEG Commercial Win'!B68*(Rates!$E$13+Rates!$E$17))+Rates!$E$26</f>
        <v>541.83146999999997</v>
      </c>
      <c r="D68" s="45">
        <f>IF('NEG Commercial Win'!B68&gt;40,40*(Rates!$F$13+Rates!$F$17)+('NEG Commercial Win'!B68-40)*(Rates!$F$13+Rates!$F$19),'NEG Commercial Win'!B68*(Rates!$F$13+Rates!$F$17))+Rates!$F$26</f>
        <v>682.72637999999995</v>
      </c>
      <c r="E68" s="46">
        <f t="shared" si="0"/>
        <v>140.89490999999998</v>
      </c>
      <c r="F68" s="47">
        <f t="shared" si="1"/>
        <v>0.26003456388385854</v>
      </c>
      <c r="G68" s="51">
        <f>'NEG Commercial'!E68</f>
        <v>409</v>
      </c>
      <c r="H68" s="48">
        <f t="shared" si="2"/>
        <v>3.9434609896255154E-3</v>
      </c>
      <c r="I68" s="48">
        <f t="shared" si="3"/>
        <v>0.84957962127347741</v>
      </c>
      <c r="K68" s="72"/>
      <c r="L68" s="72"/>
    </row>
    <row r="69" spans="2:12" x14ac:dyDescent="0.2">
      <c r="B69" s="51">
        <f>'NEG Commercial'!C69</f>
        <v>899</v>
      </c>
      <c r="C69" s="45">
        <f>IF('NEG Commercial Win'!B69&gt;40,40*(Rates!$E$13+Rates!$E$17)+('NEG Commercial Win'!B69-40)*(Rates!$E$13+Rates!$E$19),'NEG Commercial Win'!B69*(Rates!$E$13+Rates!$E$17))+Rates!$E$26</f>
        <v>553.15407000000005</v>
      </c>
      <c r="D69" s="45">
        <f>IF('NEG Commercial Win'!B69&gt;40,40*(Rates!$F$13+Rates!$F$17)+('NEG Commercial Win'!B69-40)*(Rates!$F$13+Rates!$F$19),'NEG Commercial Win'!B69*(Rates!$F$13+Rates!$F$17))+Rates!$F$26</f>
        <v>697.25477999999998</v>
      </c>
      <c r="E69" s="46">
        <f t="shared" si="0"/>
        <v>144.10070999999994</v>
      </c>
      <c r="F69" s="47">
        <f t="shared" si="1"/>
        <v>0.26050736641963046</v>
      </c>
      <c r="G69" s="51">
        <f>'NEG Commercial'!E69</f>
        <v>382</v>
      </c>
      <c r="H69" s="48">
        <f t="shared" si="2"/>
        <v>3.6831347140267655E-3</v>
      </c>
      <c r="I69" s="48">
        <f t="shared" si="3"/>
        <v>0.85326275598750423</v>
      </c>
      <c r="K69" s="72"/>
      <c r="L69" s="72"/>
    </row>
    <row r="70" spans="2:12" x14ac:dyDescent="0.2">
      <c r="B70" s="51">
        <f>'NEG Commercial'!C70</f>
        <v>919</v>
      </c>
      <c r="C70" s="45">
        <f>IF('NEG Commercial Win'!B70&gt;40,40*(Rates!$E$13+Rates!$E$17)+('NEG Commercial Win'!B70-40)*(Rates!$E$13+Rates!$E$19),'NEG Commercial Win'!B70*(Rates!$E$13+Rates!$E$17))+Rates!$E$26</f>
        <v>564.47667000000001</v>
      </c>
      <c r="D70" s="45">
        <f>IF('NEG Commercial Win'!B70&gt;40,40*(Rates!$F$13+Rates!$F$17)+('NEG Commercial Win'!B70-40)*(Rates!$F$13+Rates!$F$19),'NEG Commercial Win'!B70*(Rates!$F$13+Rates!$F$17))+Rates!$F$26</f>
        <v>711.7831799999999</v>
      </c>
      <c r="E70" s="46">
        <f t="shared" si="0"/>
        <v>147.30650999999989</v>
      </c>
      <c r="F70" s="47">
        <f t="shared" si="1"/>
        <v>0.26096120146116913</v>
      </c>
      <c r="G70" s="51">
        <f>'NEG Commercial'!E70</f>
        <v>399</v>
      </c>
      <c r="H70" s="48">
        <f t="shared" si="2"/>
        <v>3.8470438505148674E-3</v>
      </c>
      <c r="I70" s="48">
        <f t="shared" si="3"/>
        <v>0.85710979983801905</v>
      </c>
      <c r="K70" s="72"/>
      <c r="L70" s="72"/>
    </row>
    <row r="71" spans="2:12" x14ac:dyDescent="0.2">
      <c r="B71" s="51">
        <f>'NEG Commercial'!C71</f>
        <v>939</v>
      </c>
      <c r="C71" s="45">
        <f>IF('NEG Commercial Win'!B71&gt;40,40*(Rates!$E$13+Rates!$E$17)+('NEG Commercial Win'!B71-40)*(Rates!$E$13+Rates!$E$19),'NEG Commercial Win'!B71*(Rates!$E$13+Rates!$E$17))+Rates!$E$26</f>
        <v>575.79926999999998</v>
      </c>
      <c r="D71" s="45">
        <f>IF('NEG Commercial Win'!B71&gt;40,40*(Rates!$F$13+Rates!$F$17)+('NEG Commercial Win'!B71-40)*(Rates!$F$13+Rates!$F$19),'NEG Commercial Win'!B71*(Rates!$F$13+Rates!$F$17))+Rates!$F$26</f>
        <v>726.31157999999994</v>
      </c>
      <c r="E71" s="46">
        <f t="shared" ref="E71:E134" si="4">D71-C71</f>
        <v>150.51230999999996</v>
      </c>
      <c r="F71" s="47">
        <f t="shared" ref="F71:F134" si="5">E71/C71</f>
        <v>0.26139718794711214</v>
      </c>
      <c r="G71" s="51">
        <f>'NEG Commercial'!E71</f>
        <v>359</v>
      </c>
      <c r="H71" s="48">
        <f t="shared" ref="H71:H134" si="6">G71/SUM($G$6:$G$950)</f>
        <v>3.4613752940722744E-3</v>
      </c>
      <c r="I71" s="48">
        <f t="shared" si="3"/>
        <v>0.86057117513209136</v>
      </c>
      <c r="K71" s="72"/>
      <c r="L71" s="72"/>
    </row>
    <row r="72" spans="2:12" x14ac:dyDescent="0.2">
      <c r="B72" s="51">
        <f>'NEG Commercial'!C72</f>
        <v>959</v>
      </c>
      <c r="C72" s="45">
        <f>IF('NEG Commercial Win'!B72&gt;40,40*(Rates!$E$13+Rates!$E$17)+('NEG Commercial Win'!B72-40)*(Rates!$E$13+Rates!$E$19),'NEG Commercial Win'!B72*(Rates!$E$13+Rates!$E$17))+Rates!$E$26</f>
        <v>587.12186999999994</v>
      </c>
      <c r="D72" s="45">
        <f>IF('NEG Commercial Win'!B72&gt;40,40*(Rates!$F$13+Rates!$F$17)+('NEG Commercial Win'!B72-40)*(Rates!$F$13+Rates!$F$19),'NEG Commercial Win'!B72*(Rates!$F$13+Rates!$F$17))+Rates!$F$26</f>
        <v>740.83997999999997</v>
      </c>
      <c r="E72" s="46">
        <f t="shared" si="4"/>
        <v>153.71811000000002</v>
      </c>
      <c r="F72" s="47">
        <f t="shared" si="5"/>
        <v>0.26181635850151525</v>
      </c>
      <c r="G72" s="51">
        <f>'NEG Commercial'!E72</f>
        <v>346</v>
      </c>
      <c r="H72" s="48">
        <f t="shared" si="6"/>
        <v>3.3360330132284313E-3</v>
      </c>
      <c r="I72" s="48">
        <f t="shared" ref="I72:I135" si="7">H72+I71</f>
        <v>0.86390720814531974</v>
      </c>
      <c r="K72" s="72"/>
      <c r="L72" s="72"/>
    </row>
    <row r="73" spans="2:12" x14ac:dyDescent="0.2">
      <c r="B73" s="51">
        <f>'NEG Commercial'!C73</f>
        <v>979</v>
      </c>
      <c r="C73" s="45">
        <f>IF('NEG Commercial Win'!B73&gt;40,40*(Rates!$E$13+Rates!$E$17)+('NEG Commercial Win'!B73-40)*(Rates!$E$13+Rates!$E$19),'NEG Commercial Win'!B73*(Rates!$E$13+Rates!$E$17))+Rates!$E$26</f>
        <v>598.44447000000002</v>
      </c>
      <c r="D73" s="45">
        <f>IF('NEG Commercial Win'!B73&gt;40,40*(Rates!$F$13+Rates!$F$17)+('NEG Commercial Win'!B73-40)*(Rates!$F$13+Rates!$F$19),'NEG Commercial Win'!B73*(Rates!$F$13+Rates!$F$17))+Rates!$F$26</f>
        <v>755.36838</v>
      </c>
      <c r="E73" s="46">
        <f t="shared" si="4"/>
        <v>156.92390999999998</v>
      </c>
      <c r="F73" s="47">
        <f t="shared" si="5"/>
        <v>0.26221966759923437</v>
      </c>
      <c r="G73" s="51">
        <f>'NEG Commercial'!E73</f>
        <v>325</v>
      </c>
      <c r="H73" s="48">
        <f t="shared" si="6"/>
        <v>3.1335570210960701E-3</v>
      </c>
      <c r="I73" s="48">
        <f t="shared" si="7"/>
        <v>0.86704076516641582</v>
      </c>
      <c r="K73" s="72"/>
      <c r="L73" s="72"/>
    </row>
    <row r="74" spans="2:12" x14ac:dyDescent="0.2">
      <c r="B74" s="51">
        <f>'NEG Commercial'!C74</f>
        <v>999</v>
      </c>
      <c r="C74" s="45">
        <f>IF('NEG Commercial Win'!B74&gt;40,40*(Rates!$E$13+Rates!$E$17)+('NEG Commercial Win'!B74-40)*(Rates!$E$13+Rates!$E$19),'NEG Commercial Win'!B74*(Rates!$E$13+Rates!$E$17))+Rates!$E$26</f>
        <v>609.76706999999999</v>
      </c>
      <c r="D74" s="45">
        <f>IF('NEG Commercial Win'!B74&gt;40,40*(Rates!$F$13+Rates!$F$17)+('NEG Commercial Win'!B74-40)*(Rates!$F$13+Rates!$F$19),'NEG Commercial Win'!B74*(Rates!$F$13+Rates!$F$17))+Rates!$F$26</f>
        <v>769.89677999999992</v>
      </c>
      <c r="E74" s="46">
        <f t="shared" si="4"/>
        <v>160.12970999999993</v>
      </c>
      <c r="F74" s="47">
        <f t="shared" si="5"/>
        <v>0.2626079988215827</v>
      </c>
      <c r="G74" s="51">
        <f>'NEG Commercial'!E74</f>
        <v>316</v>
      </c>
      <c r="H74" s="48">
        <f t="shared" si="6"/>
        <v>3.0467815958964864E-3</v>
      </c>
      <c r="I74" s="48">
        <f t="shared" si="7"/>
        <v>0.87008754676231226</v>
      </c>
      <c r="K74" s="72"/>
      <c r="L74" s="72"/>
    </row>
    <row r="75" spans="2:12" x14ac:dyDescent="0.2">
      <c r="B75" s="51">
        <f>'NEG Commercial'!C75</f>
        <v>1019</v>
      </c>
      <c r="C75" s="45">
        <f>IF('NEG Commercial Win'!B75&gt;40,40*(Rates!$E$13+Rates!$E$17)+('NEG Commercial Win'!B75-40)*(Rates!$E$13+Rates!$E$19),'NEG Commercial Win'!B75*(Rates!$E$13+Rates!$E$17))+Rates!$E$26</f>
        <v>621.08966999999996</v>
      </c>
      <c r="D75" s="45">
        <f>IF('NEG Commercial Win'!B75&gt;40,40*(Rates!$F$13+Rates!$F$17)+('NEG Commercial Win'!B75-40)*(Rates!$F$13+Rates!$F$19),'NEG Commercial Win'!B75*(Rates!$F$13+Rates!$F$17))+Rates!$F$26</f>
        <v>784.42517999999995</v>
      </c>
      <c r="E75" s="46">
        <f t="shared" si="4"/>
        <v>163.33551</v>
      </c>
      <c r="F75" s="47">
        <f t="shared" si="5"/>
        <v>0.26298217131835411</v>
      </c>
      <c r="G75" s="51">
        <f>'NEG Commercial'!E75</f>
        <v>288</v>
      </c>
      <c r="H75" s="48">
        <f t="shared" si="6"/>
        <v>2.7768136063866713E-3</v>
      </c>
      <c r="I75" s="48">
        <f t="shared" si="7"/>
        <v>0.87286436036869897</v>
      </c>
      <c r="K75" s="72"/>
      <c r="L75" s="72"/>
    </row>
    <row r="76" spans="2:12" x14ac:dyDescent="0.2">
      <c r="B76" s="51">
        <f>'NEG Commercial'!C76</f>
        <v>1039</v>
      </c>
      <c r="C76" s="45">
        <f>IF('NEG Commercial Win'!B76&gt;40,40*(Rates!$E$13+Rates!$E$17)+('NEG Commercial Win'!B76-40)*(Rates!$E$13+Rates!$E$19),'NEG Commercial Win'!B76*(Rates!$E$13+Rates!$E$17))+Rates!$E$26</f>
        <v>632.41227000000003</v>
      </c>
      <c r="D76" s="45">
        <f>IF('NEG Commercial Win'!B76&gt;40,40*(Rates!$F$13+Rates!$F$17)+('NEG Commercial Win'!B76-40)*(Rates!$F$13+Rates!$F$19),'NEG Commercial Win'!B76*(Rates!$F$13+Rates!$F$17))+Rates!$F$26</f>
        <v>798.95357999999999</v>
      </c>
      <c r="E76" s="46">
        <f t="shared" si="4"/>
        <v>166.54130999999995</v>
      </c>
      <c r="F76" s="47">
        <f t="shared" si="5"/>
        <v>0.26334294557567633</v>
      </c>
      <c r="G76" s="51">
        <f>'NEG Commercial'!E76</f>
        <v>256</v>
      </c>
      <c r="H76" s="48">
        <f t="shared" si="6"/>
        <v>2.4682787612325969E-3</v>
      </c>
      <c r="I76" s="48">
        <f t="shared" si="7"/>
        <v>0.87533263912993153</v>
      </c>
      <c r="K76" s="72"/>
      <c r="L76" s="72"/>
    </row>
    <row r="77" spans="2:12" x14ac:dyDescent="0.2">
      <c r="B77" s="51">
        <f>'NEG Commercial'!C77</f>
        <v>1059</v>
      </c>
      <c r="C77" s="45">
        <f>IF('NEG Commercial Win'!B77&gt;40,40*(Rates!$E$13+Rates!$E$17)+('NEG Commercial Win'!B77-40)*(Rates!$E$13+Rates!$E$19),'NEG Commercial Win'!B77*(Rates!$E$13+Rates!$E$17))+Rates!$E$26</f>
        <v>643.73487</v>
      </c>
      <c r="D77" s="45">
        <f>IF('NEG Commercial Win'!B77&gt;40,40*(Rates!$F$13+Rates!$F$17)+('NEG Commercial Win'!B77-40)*(Rates!$F$13+Rates!$F$19),'NEG Commercial Win'!B77*(Rates!$F$13+Rates!$F$17))+Rates!$F$26</f>
        <v>813.48197999999991</v>
      </c>
      <c r="E77" s="46">
        <f t="shared" si="4"/>
        <v>169.74710999999991</v>
      </c>
      <c r="F77" s="47">
        <f t="shared" si="5"/>
        <v>0.26369102857516463</v>
      </c>
      <c r="G77" s="51">
        <f>'NEG Commercial'!E77</f>
        <v>300</v>
      </c>
      <c r="H77" s="48">
        <f t="shared" si="6"/>
        <v>2.8925141733194492E-3</v>
      </c>
      <c r="I77" s="48">
        <f t="shared" si="7"/>
        <v>0.87822515330325102</v>
      </c>
      <c r="K77" s="72"/>
      <c r="L77" s="72"/>
    </row>
    <row r="78" spans="2:12" x14ac:dyDescent="0.2">
      <c r="B78" s="51">
        <f>'NEG Commercial'!C78</f>
        <v>1079</v>
      </c>
      <c r="C78" s="45">
        <f>IF('NEG Commercial Win'!B78&gt;40,40*(Rates!$E$13+Rates!$E$17)+('NEG Commercial Win'!B78-40)*(Rates!$E$13+Rates!$E$19),'NEG Commercial Win'!B78*(Rates!$E$13+Rates!$E$17))+Rates!$E$26</f>
        <v>655.05746999999997</v>
      </c>
      <c r="D78" s="45">
        <f>IF('NEG Commercial Win'!B78&gt;40,40*(Rates!$F$13+Rates!$F$17)+('NEG Commercial Win'!B78-40)*(Rates!$F$13+Rates!$F$19),'NEG Commercial Win'!B78*(Rates!$F$13+Rates!$F$17))+Rates!$F$26</f>
        <v>828.01037999999994</v>
      </c>
      <c r="E78" s="46">
        <f t="shared" si="4"/>
        <v>172.95290999999997</v>
      </c>
      <c r="F78" s="47">
        <f t="shared" si="5"/>
        <v>0.26402707841802031</v>
      </c>
      <c r="G78" s="51">
        <f>'NEG Commercial'!E78</f>
        <v>285</v>
      </c>
      <c r="H78" s="48">
        <f t="shared" si="6"/>
        <v>2.7478884646534767E-3</v>
      </c>
      <c r="I78" s="48">
        <f t="shared" si="7"/>
        <v>0.88097304176790447</v>
      </c>
      <c r="K78" s="72"/>
      <c r="L78" s="72"/>
    </row>
    <row r="79" spans="2:12" x14ac:dyDescent="0.2">
      <c r="B79" s="51">
        <f>'NEG Commercial'!C79</f>
        <v>1099</v>
      </c>
      <c r="C79" s="45">
        <f>IF('NEG Commercial Win'!B79&gt;40,40*(Rates!$E$13+Rates!$E$17)+('NEG Commercial Win'!B79-40)*(Rates!$E$13+Rates!$E$19),'NEG Commercial Win'!B79*(Rates!$E$13+Rates!$E$17))+Rates!$E$26</f>
        <v>666.38007000000005</v>
      </c>
      <c r="D79" s="45">
        <f>IF('NEG Commercial Win'!B79&gt;40,40*(Rates!$F$13+Rates!$F$17)+('NEG Commercial Win'!B79-40)*(Rates!$F$13+Rates!$F$19),'NEG Commercial Win'!B79*(Rates!$F$13+Rates!$F$17))+Rates!$F$26</f>
        <v>842.53877999999997</v>
      </c>
      <c r="E79" s="46">
        <f t="shared" si="4"/>
        <v>176.15870999999993</v>
      </c>
      <c r="F79" s="47">
        <f t="shared" si="5"/>
        <v>0.26435170847771589</v>
      </c>
      <c r="G79" s="51">
        <f>'NEG Commercial'!E79</f>
        <v>277</v>
      </c>
      <c r="H79" s="48">
        <f t="shared" si="6"/>
        <v>2.6707547533649581E-3</v>
      </c>
      <c r="I79" s="48">
        <f t="shared" si="7"/>
        <v>0.88364379652126945</v>
      </c>
      <c r="K79" s="72"/>
      <c r="L79" s="72"/>
    </row>
    <row r="80" spans="2:12" x14ac:dyDescent="0.2">
      <c r="B80" s="51">
        <f>'NEG Commercial'!C80</f>
        <v>1119</v>
      </c>
      <c r="C80" s="45">
        <f>IF('NEG Commercial Win'!B80&gt;40,40*(Rates!$E$13+Rates!$E$17)+('NEG Commercial Win'!B80-40)*(Rates!$E$13+Rates!$E$19),'NEG Commercial Win'!B80*(Rates!$E$13+Rates!$E$17))+Rates!$E$26</f>
        <v>677.70267000000001</v>
      </c>
      <c r="D80" s="45">
        <f>IF('NEG Commercial Win'!B80&gt;40,40*(Rates!$F$13+Rates!$F$17)+('NEG Commercial Win'!B80-40)*(Rates!$F$13+Rates!$F$19),'NEG Commercial Win'!B80*(Rates!$F$13+Rates!$F$17))+Rates!$F$26</f>
        <v>857.06717999999989</v>
      </c>
      <c r="E80" s="46">
        <f t="shared" si="4"/>
        <v>179.36450999999988</v>
      </c>
      <c r="F80" s="47">
        <f t="shared" si="5"/>
        <v>0.26466549113640037</v>
      </c>
      <c r="G80" s="51">
        <f>'NEG Commercial'!E80</f>
        <v>242</v>
      </c>
      <c r="H80" s="48">
        <f t="shared" si="6"/>
        <v>2.3332947664776891E-3</v>
      </c>
      <c r="I80" s="48">
        <f t="shared" si="7"/>
        <v>0.88597709128774715</v>
      </c>
      <c r="K80" s="72"/>
      <c r="L80" s="72"/>
    </row>
    <row r="81" spans="2:12" x14ac:dyDescent="0.2">
      <c r="B81" s="51">
        <f>'NEG Commercial'!C81</f>
        <v>1139</v>
      </c>
      <c r="C81" s="45">
        <f>IF('NEG Commercial Win'!B81&gt;40,40*(Rates!$E$13+Rates!$E$17)+('NEG Commercial Win'!B81-40)*(Rates!$E$13+Rates!$E$19),'NEG Commercial Win'!B81*(Rates!$E$13+Rates!$E$17))+Rates!$E$26</f>
        <v>689.02526999999998</v>
      </c>
      <c r="D81" s="45">
        <f>IF('NEG Commercial Win'!B81&gt;40,40*(Rates!$F$13+Rates!$F$17)+('NEG Commercial Win'!B81-40)*(Rates!$F$13+Rates!$F$19),'NEG Commercial Win'!B81*(Rates!$F$13+Rates!$F$17))+Rates!$F$26</f>
        <v>871.59557999999993</v>
      </c>
      <c r="E81" s="46">
        <f t="shared" si="4"/>
        <v>182.57030999999995</v>
      </c>
      <c r="F81" s="47">
        <f t="shared" si="5"/>
        <v>0.26496896115290514</v>
      </c>
      <c r="G81" s="51">
        <f>'NEG Commercial'!E81</f>
        <v>259</v>
      </c>
      <c r="H81" s="48">
        <f t="shared" si="6"/>
        <v>2.497203902965791E-3</v>
      </c>
      <c r="I81" s="48">
        <f t="shared" si="7"/>
        <v>0.88847429519071297</v>
      </c>
      <c r="K81" s="72"/>
      <c r="L81" s="72"/>
    </row>
    <row r="82" spans="2:12" x14ac:dyDescent="0.2">
      <c r="B82" s="51">
        <f>'NEG Commercial'!C82</f>
        <v>1159</v>
      </c>
      <c r="C82" s="45">
        <f>IF('NEG Commercial Win'!B82&gt;40,40*(Rates!$E$13+Rates!$E$17)+('NEG Commercial Win'!B82-40)*(Rates!$E$13+Rates!$E$19),'NEG Commercial Win'!B82*(Rates!$E$13+Rates!$E$17))+Rates!$E$26</f>
        <v>700.34786999999994</v>
      </c>
      <c r="D82" s="45">
        <f>IF('NEG Commercial Win'!B82&gt;40,40*(Rates!$F$13+Rates!$F$17)+('NEG Commercial Win'!B82-40)*(Rates!$F$13+Rates!$F$19),'NEG Commercial Win'!B82*(Rates!$F$13+Rates!$F$17))+Rates!$F$26</f>
        <v>886.12397999999996</v>
      </c>
      <c r="E82" s="46">
        <f t="shared" si="4"/>
        <v>185.77611000000002</v>
      </c>
      <c r="F82" s="47">
        <f t="shared" si="5"/>
        <v>0.26526261870404494</v>
      </c>
      <c r="G82" s="51">
        <f>'NEG Commercial'!E82</f>
        <v>240</v>
      </c>
      <c r="H82" s="48">
        <f t="shared" si="6"/>
        <v>2.3140113386555593E-3</v>
      </c>
      <c r="I82" s="48">
        <f t="shared" si="7"/>
        <v>0.89078830652936858</v>
      </c>
      <c r="K82" s="72"/>
      <c r="L82" s="72"/>
    </row>
    <row r="83" spans="2:12" x14ac:dyDescent="0.2">
      <c r="B83" s="51">
        <f>'NEG Commercial'!C83</f>
        <v>1179</v>
      </c>
      <c r="C83" s="45">
        <f>IF('NEG Commercial Win'!B83&gt;40,40*(Rates!$E$13+Rates!$E$17)+('NEG Commercial Win'!B83-40)*(Rates!$E$13+Rates!$E$19),'NEG Commercial Win'!B83*(Rates!$E$13+Rates!$E$17))+Rates!$E$26</f>
        <v>711.67047000000002</v>
      </c>
      <c r="D83" s="45">
        <f>IF('NEG Commercial Win'!B83&gt;40,40*(Rates!$F$13+Rates!$F$17)+('NEG Commercial Win'!B83-40)*(Rates!$F$13+Rates!$F$19),'NEG Commercial Win'!B83*(Rates!$F$13+Rates!$F$17))+Rates!$F$26</f>
        <v>900.65237999999999</v>
      </c>
      <c r="E83" s="46">
        <f t="shared" si="4"/>
        <v>188.98190999999997</v>
      </c>
      <c r="F83" s="47">
        <f t="shared" si="5"/>
        <v>0.26554693213559916</v>
      </c>
      <c r="G83" s="51">
        <f>'NEG Commercial'!E83</f>
        <v>202</v>
      </c>
      <c r="H83" s="48">
        <f t="shared" si="6"/>
        <v>1.9476262100350959E-3</v>
      </c>
      <c r="I83" s="48">
        <f t="shared" si="7"/>
        <v>0.89273593273940366</v>
      </c>
      <c r="K83" s="72"/>
      <c r="L83" s="72"/>
    </row>
    <row r="84" spans="2:12" x14ac:dyDescent="0.2">
      <c r="B84" s="51">
        <f>'NEG Commercial'!C84</f>
        <v>1199</v>
      </c>
      <c r="C84" s="45">
        <f>IF('NEG Commercial Win'!B84&gt;40,40*(Rates!$E$13+Rates!$E$17)+('NEG Commercial Win'!B84-40)*(Rates!$E$13+Rates!$E$19),'NEG Commercial Win'!B84*(Rates!$E$13+Rates!$E$17))+Rates!$E$26</f>
        <v>722.99306999999999</v>
      </c>
      <c r="D84" s="45">
        <f>IF('NEG Commercial Win'!B84&gt;40,40*(Rates!$F$13+Rates!$F$17)+('NEG Commercial Win'!B84-40)*(Rates!$F$13+Rates!$F$19),'NEG Commercial Win'!B84*(Rates!$F$13+Rates!$F$17))+Rates!$F$26</f>
        <v>915.18077999999991</v>
      </c>
      <c r="E84" s="46">
        <f t="shared" si="4"/>
        <v>192.18770999999992</v>
      </c>
      <c r="F84" s="47">
        <f t="shared" si="5"/>
        <v>0.26582234045479847</v>
      </c>
      <c r="G84" s="51">
        <f>'NEG Commercial'!E84</f>
        <v>227</v>
      </c>
      <c r="H84" s="48">
        <f t="shared" si="6"/>
        <v>2.1886690578117166E-3</v>
      </c>
      <c r="I84" s="48">
        <f t="shared" si="7"/>
        <v>0.89492460179721534</v>
      </c>
      <c r="K84" s="72"/>
      <c r="L84" s="72"/>
    </row>
    <row r="85" spans="2:12" x14ac:dyDescent="0.2">
      <c r="B85" s="51">
        <f>'NEG Commercial'!C85</f>
        <v>1219</v>
      </c>
      <c r="C85" s="45">
        <f>IF('NEG Commercial Win'!B85&gt;40,40*(Rates!$E$13+Rates!$E$17)+('NEG Commercial Win'!B85-40)*(Rates!$E$13+Rates!$E$19),'NEG Commercial Win'!B85*(Rates!$E$13+Rates!$E$17))+Rates!$E$26</f>
        <v>734.31566999999995</v>
      </c>
      <c r="D85" s="45">
        <f>IF('NEG Commercial Win'!B85&gt;40,40*(Rates!$F$13+Rates!$F$17)+('NEG Commercial Win'!B85-40)*(Rates!$F$13+Rates!$F$19),'NEG Commercial Win'!B85*(Rates!$F$13+Rates!$F$17))+Rates!$F$26</f>
        <v>929.70917999999995</v>
      </c>
      <c r="E85" s="46">
        <f t="shared" si="4"/>
        <v>195.39350999999999</v>
      </c>
      <c r="F85" s="47">
        <f t="shared" si="5"/>
        <v>0.26608925559221691</v>
      </c>
      <c r="G85" s="51">
        <f>'NEG Commercial'!E85</f>
        <v>199</v>
      </c>
      <c r="H85" s="48">
        <f t="shared" si="6"/>
        <v>1.9187010683019013E-3</v>
      </c>
      <c r="I85" s="48">
        <f t="shared" si="7"/>
        <v>0.89684330286551728</v>
      </c>
      <c r="K85" s="72"/>
      <c r="L85" s="72"/>
    </row>
    <row r="86" spans="2:12" x14ac:dyDescent="0.2">
      <c r="B86" s="51">
        <f>'NEG Commercial'!C86</f>
        <v>1239</v>
      </c>
      <c r="C86" s="45">
        <f>IF('NEG Commercial Win'!B86&gt;40,40*(Rates!$E$13+Rates!$E$17)+('NEG Commercial Win'!B86-40)*(Rates!$E$13+Rates!$E$19),'NEG Commercial Win'!B86*(Rates!$E$13+Rates!$E$17))+Rates!$E$26</f>
        <v>745.63827000000003</v>
      </c>
      <c r="D86" s="45">
        <f>IF('NEG Commercial Win'!B86&gt;40,40*(Rates!$F$13+Rates!$F$17)+('NEG Commercial Win'!B86-40)*(Rates!$F$13+Rates!$F$19),'NEG Commercial Win'!B86*(Rates!$F$13+Rates!$F$17))+Rates!$F$26</f>
        <v>944.23757999999998</v>
      </c>
      <c r="E86" s="46">
        <f t="shared" si="4"/>
        <v>198.59930999999995</v>
      </c>
      <c r="F86" s="47">
        <f t="shared" si="5"/>
        <v>0.26634806445758202</v>
      </c>
      <c r="G86" s="51">
        <f>'NEG Commercial'!E86</f>
        <v>203</v>
      </c>
      <c r="H86" s="48">
        <f t="shared" si="6"/>
        <v>1.9572679239461608E-3</v>
      </c>
      <c r="I86" s="48">
        <f t="shared" si="7"/>
        <v>0.8988005707894634</v>
      </c>
      <c r="K86" s="72"/>
      <c r="L86" s="72"/>
    </row>
    <row r="87" spans="2:12" x14ac:dyDescent="0.2">
      <c r="B87" s="51">
        <f>'NEG Commercial'!C87</f>
        <v>1259</v>
      </c>
      <c r="C87" s="45">
        <f>IF('NEG Commercial Win'!B87&gt;40,40*(Rates!$E$13+Rates!$E$17)+('NEG Commercial Win'!B87-40)*(Rates!$E$13+Rates!$E$19),'NEG Commercial Win'!B87*(Rates!$E$13+Rates!$E$17))+Rates!$E$26</f>
        <v>756.96087</v>
      </c>
      <c r="D87" s="45">
        <f>IF('NEG Commercial Win'!B87&gt;40,40*(Rates!$F$13+Rates!$F$17)+('NEG Commercial Win'!B87-40)*(Rates!$F$13+Rates!$F$19),'NEG Commercial Win'!B87*(Rates!$F$13+Rates!$F$17))+Rates!$F$26</f>
        <v>958.7659799999999</v>
      </c>
      <c r="E87" s="46">
        <f t="shared" si="4"/>
        <v>201.8051099999999</v>
      </c>
      <c r="F87" s="47">
        <f t="shared" si="5"/>
        <v>0.26659913081108128</v>
      </c>
      <c r="G87" s="51">
        <f>'NEG Commercial'!E87</f>
        <v>200</v>
      </c>
      <c r="H87" s="48">
        <f t="shared" si="6"/>
        <v>1.9283427822129663E-3</v>
      </c>
      <c r="I87" s="48">
        <f t="shared" si="7"/>
        <v>0.90072891357167639</v>
      </c>
      <c r="K87" s="72"/>
      <c r="L87" s="72"/>
    </row>
    <row r="88" spans="2:12" x14ac:dyDescent="0.2">
      <c r="B88" s="51">
        <f>'NEG Commercial'!C88</f>
        <v>1279</v>
      </c>
      <c r="C88" s="45">
        <f>IF('NEG Commercial Win'!B88&gt;40,40*(Rates!$E$13+Rates!$E$17)+('NEG Commercial Win'!B88-40)*(Rates!$E$13+Rates!$E$19),'NEG Commercial Win'!B88*(Rates!$E$13+Rates!$E$17))+Rates!$E$26</f>
        <v>768.28346999999997</v>
      </c>
      <c r="D88" s="45">
        <f>IF('NEG Commercial Win'!B88&gt;40,40*(Rates!$F$13+Rates!$F$17)+('NEG Commercial Win'!B88-40)*(Rates!$F$13+Rates!$F$19),'NEG Commercial Win'!B88*(Rates!$F$13+Rates!$F$17))+Rates!$F$26</f>
        <v>973.29437999999993</v>
      </c>
      <c r="E88" s="46">
        <f t="shared" si="4"/>
        <v>205.01090999999997</v>
      </c>
      <c r="F88" s="47">
        <f t="shared" si="5"/>
        <v>0.26684279696919677</v>
      </c>
      <c r="G88" s="51">
        <f>'NEG Commercial'!E88</f>
        <v>193</v>
      </c>
      <c r="H88" s="48">
        <f t="shared" si="6"/>
        <v>1.8608507848355124E-3</v>
      </c>
      <c r="I88" s="48">
        <f t="shared" si="7"/>
        <v>0.90258976435651195</v>
      </c>
      <c r="K88" s="72"/>
      <c r="L88" s="72"/>
    </row>
    <row r="89" spans="2:12" x14ac:dyDescent="0.2">
      <c r="B89" s="51">
        <f>'NEG Commercial'!C89</f>
        <v>1299</v>
      </c>
      <c r="C89" s="45">
        <f>IF('NEG Commercial Win'!B89&gt;40,40*(Rates!$E$13+Rates!$E$17)+('NEG Commercial Win'!B89-40)*(Rates!$E$13+Rates!$E$19),'NEG Commercial Win'!B89*(Rates!$E$13+Rates!$E$17))+Rates!$E$26</f>
        <v>779.60607000000005</v>
      </c>
      <c r="D89" s="45">
        <f>IF('NEG Commercial Win'!B89&gt;40,40*(Rates!$F$13+Rates!$F$17)+('NEG Commercial Win'!B89-40)*(Rates!$F$13+Rates!$F$19),'NEG Commercial Win'!B89*(Rates!$F$13+Rates!$F$17))+Rates!$F$26</f>
        <v>987.82277999999997</v>
      </c>
      <c r="E89" s="46">
        <f t="shared" si="4"/>
        <v>208.21670999999992</v>
      </c>
      <c r="F89" s="47">
        <f t="shared" si="5"/>
        <v>0.26707938536189169</v>
      </c>
      <c r="G89" s="51">
        <f>'NEG Commercial'!E89</f>
        <v>177</v>
      </c>
      <c r="H89" s="48">
        <f t="shared" si="6"/>
        <v>1.706583362258475E-3</v>
      </c>
      <c r="I89" s="48">
        <f t="shared" si="7"/>
        <v>0.90429634771877043</v>
      </c>
      <c r="K89" s="72"/>
      <c r="L89" s="72"/>
    </row>
    <row r="90" spans="2:12" x14ac:dyDescent="0.2">
      <c r="B90" s="51">
        <f>'NEG Commercial'!C90</f>
        <v>1319</v>
      </c>
      <c r="C90" s="45">
        <f>IF('NEG Commercial Win'!B90&gt;40,40*(Rates!$E$13+Rates!$E$17)+('NEG Commercial Win'!B90-40)*(Rates!$E$13+Rates!$E$19),'NEG Commercial Win'!B90*(Rates!$E$13+Rates!$E$17))+Rates!$E$26</f>
        <v>790.92867000000001</v>
      </c>
      <c r="D90" s="45">
        <f>IF('NEG Commercial Win'!B90&gt;40,40*(Rates!$F$13+Rates!$F$17)+('NEG Commercial Win'!B90-40)*(Rates!$F$13+Rates!$F$19),'NEG Commercial Win'!B90*(Rates!$F$13+Rates!$F$17))+Rates!$F$26</f>
        <v>1002.3511799999999</v>
      </c>
      <c r="E90" s="46">
        <f t="shared" si="4"/>
        <v>211.42250999999987</v>
      </c>
      <c r="F90" s="47">
        <f t="shared" si="5"/>
        <v>0.26730919995604646</v>
      </c>
      <c r="G90" s="51">
        <f>'NEG Commercial'!E90</f>
        <v>164</v>
      </c>
      <c r="H90" s="48">
        <f t="shared" si="6"/>
        <v>1.5812410814146324E-3</v>
      </c>
      <c r="I90" s="48">
        <f t="shared" si="7"/>
        <v>0.9058775888001851</v>
      </c>
      <c r="K90" s="72"/>
      <c r="L90" s="72"/>
    </row>
    <row r="91" spans="2:12" x14ac:dyDescent="0.2">
      <c r="B91" s="51">
        <f>'NEG Commercial'!C91</f>
        <v>1339</v>
      </c>
      <c r="C91" s="45">
        <f>IF('NEG Commercial Win'!B91&gt;40,40*(Rates!$E$13+Rates!$E$17)+('NEG Commercial Win'!B91-40)*(Rates!$E$13+Rates!$E$19),'NEG Commercial Win'!B91*(Rates!$E$13+Rates!$E$17))+Rates!$E$26</f>
        <v>802.25126999999998</v>
      </c>
      <c r="D91" s="45">
        <f>IF('NEG Commercial Win'!B91&gt;40,40*(Rates!$F$13+Rates!$F$17)+('NEG Commercial Win'!B91-40)*(Rates!$F$13+Rates!$F$19),'NEG Commercial Win'!B91*(Rates!$F$13+Rates!$F$17))+Rates!$F$26</f>
        <v>1016.8795799999999</v>
      </c>
      <c r="E91" s="46">
        <f t="shared" si="4"/>
        <v>214.62830999999994</v>
      </c>
      <c r="F91" s="47">
        <f t="shared" si="5"/>
        <v>0.26753252755835455</v>
      </c>
      <c r="G91" s="51">
        <f>'NEG Commercial'!E91</f>
        <v>152</v>
      </c>
      <c r="H91" s="48">
        <f t="shared" si="6"/>
        <v>1.4655405144818542E-3</v>
      </c>
      <c r="I91" s="48">
        <f t="shared" si="7"/>
        <v>0.90734312931466699</v>
      </c>
      <c r="K91" s="72"/>
      <c r="L91" s="72"/>
    </row>
    <row r="92" spans="2:12" x14ac:dyDescent="0.2">
      <c r="B92" s="51">
        <f>'NEG Commercial'!C92</f>
        <v>1359</v>
      </c>
      <c r="C92" s="45">
        <f>IF('NEG Commercial Win'!B92&gt;40,40*(Rates!$E$13+Rates!$E$17)+('NEG Commercial Win'!B92-40)*(Rates!$E$13+Rates!$E$19),'NEG Commercial Win'!B92*(Rates!$E$13+Rates!$E$17))+Rates!$E$26</f>
        <v>813.57386999999994</v>
      </c>
      <c r="D92" s="45">
        <f>IF('NEG Commercial Win'!B92&gt;40,40*(Rates!$F$13+Rates!$F$17)+('NEG Commercial Win'!B92-40)*(Rates!$F$13+Rates!$F$19),'NEG Commercial Win'!B92*(Rates!$F$13+Rates!$F$17))+Rates!$F$26</f>
        <v>1031.40798</v>
      </c>
      <c r="E92" s="46">
        <f t="shared" si="4"/>
        <v>217.83411000000001</v>
      </c>
      <c r="F92" s="47">
        <f t="shared" si="5"/>
        <v>0.26774963900942395</v>
      </c>
      <c r="G92" s="51">
        <f>'NEG Commercial'!E92</f>
        <v>178</v>
      </c>
      <c r="H92" s="48">
        <f t="shared" si="6"/>
        <v>1.7162250761695399E-3</v>
      </c>
      <c r="I92" s="48">
        <f t="shared" si="7"/>
        <v>0.90905935439083652</v>
      </c>
      <c r="K92" s="72"/>
      <c r="L92" s="72"/>
    </row>
    <row r="93" spans="2:12" x14ac:dyDescent="0.2">
      <c r="B93" s="51">
        <f>'NEG Commercial'!C93</f>
        <v>1379</v>
      </c>
      <c r="C93" s="45">
        <f>IF('NEG Commercial Win'!B93&gt;40,40*(Rates!$E$13+Rates!$E$17)+('NEG Commercial Win'!B93-40)*(Rates!$E$13+Rates!$E$19),'NEG Commercial Win'!B93*(Rates!$E$13+Rates!$E$17))+Rates!$E$26</f>
        <v>824.89647000000002</v>
      </c>
      <c r="D93" s="45">
        <f>IF('NEG Commercial Win'!B93&gt;40,40*(Rates!$F$13+Rates!$F$17)+('NEG Commercial Win'!B93-40)*(Rates!$F$13+Rates!$F$19),'NEG Commercial Win'!B93*(Rates!$F$13+Rates!$F$17))+Rates!$F$26</f>
        <v>1045.9363799999999</v>
      </c>
      <c r="E93" s="46">
        <f t="shared" si="4"/>
        <v>221.03990999999985</v>
      </c>
      <c r="F93" s="47">
        <f t="shared" si="5"/>
        <v>0.26796079027953634</v>
      </c>
      <c r="G93" s="51">
        <f>'NEG Commercial'!E93</f>
        <v>169</v>
      </c>
      <c r="H93" s="48">
        <f t="shared" si="6"/>
        <v>1.6294496509699564E-3</v>
      </c>
      <c r="I93" s="48">
        <f t="shared" si="7"/>
        <v>0.91068880404180652</v>
      </c>
      <c r="K93" s="72"/>
      <c r="L93" s="72"/>
    </row>
    <row r="94" spans="2:12" x14ac:dyDescent="0.2">
      <c r="B94" s="51">
        <f>'NEG Commercial'!C94</f>
        <v>1399</v>
      </c>
      <c r="C94" s="45">
        <f>IF('NEG Commercial Win'!B94&gt;40,40*(Rates!$E$13+Rates!$E$17)+('NEG Commercial Win'!B94-40)*(Rates!$E$13+Rates!$E$19),'NEG Commercial Win'!B94*(Rates!$E$13+Rates!$E$17))+Rates!$E$26</f>
        <v>836.21906999999999</v>
      </c>
      <c r="D94" s="45">
        <f>IF('NEG Commercial Win'!B94&gt;40,40*(Rates!$F$13+Rates!$F$17)+('NEG Commercial Win'!B94-40)*(Rates!$F$13+Rates!$F$19),'NEG Commercial Win'!B94*(Rates!$F$13+Rates!$F$17))+Rates!$F$26</f>
        <v>1060.4647799999998</v>
      </c>
      <c r="E94" s="46">
        <f t="shared" si="4"/>
        <v>224.2457099999998</v>
      </c>
      <c r="F94" s="47">
        <f t="shared" si="5"/>
        <v>0.26816622347538643</v>
      </c>
      <c r="G94" s="51">
        <f>'NEG Commercial'!E94</f>
        <v>173</v>
      </c>
      <c r="H94" s="48">
        <f t="shared" si="6"/>
        <v>1.6680165066142157E-3</v>
      </c>
      <c r="I94" s="48">
        <f t="shared" si="7"/>
        <v>0.91235682054842071</v>
      </c>
      <c r="K94" s="72"/>
      <c r="L94" s="72"/>
    </row>
    <row r="95" spans="2:12" x14ac:dyDescent="0.2">
      <c r="B95" s="51">
        <f>'NEG Commercial'!C95</f>
        <v>1419</v>
      </c>
      <c r="C95" s="45">
        <f>IF('NEG Commercial Win'!B95&gt;40,40*(Rates!$E$13+Rates!$E$17)+('NEG Commercial Win'!B95-40)*(Rates!$E$13+Rates!$E$19),'NEG Commercial Win'!B95*(Rates!$E$13+Rates!$E$17))+Rates!$E$26</f>
        <v>847.54166999999995</v>
      </c>
      <c r="D95" s="45">
        <f>IF('NEG Commercial Win'!B95&gt;40,40*(Rates!$F$13+Rates!$F$17)+('NEG Commercial Win'!B95-40)*(Rates!$F$13+Rates!$F$19),'NEG Commercial Win'!B95*(Rates!$F$13+Rates!$F$17))+Rates!$F$26</f>
        <v>1074.9931799999999</v>
      </c>
      <c r="E95" s="46">
        <f t="shared" si="4"/>
        <v>227.45150999999998</v>
      </c>
      <c r="F95" s="47">
        <f t="shared" si="5"/>
        <v>0.26836616776612293</v>
      </c>
      <c r="G95" s="51">
        <f>'NEG Commercial'!E95</f>
        <v>154</v>
      </c>
      <c r="H95" s="48">
        <f t="shared" si="6"/>
        <v>1.4848239423039839E-3</v>
      </c>
      <c r="I95" s="48">
        <f t="shared" si="7"/>
        <v>0.91384164449072469</v>
      </c>
      <c r="K95" s="72"/>
      <c r="L95" s="72"/>
    </row>
    <row r="96" spans="2:12" x14ac:dyDescent="0.2">
      <c r="B96" s="51">
        <f>'NEG Commercial'!C96</f>
        <v>1439</v>
      </c>
      <c r="C96" s="45">
        <f>IF('NEG Commercial Win'!B96&gt;40,40*(Rates!$E$13+Rates!$E$17)+('NEG Commercial Win'!B96-40)*(Rates!$E$13+Rates!$E$19),'NEG Commercial Win'!B96*(Rates!$E$13+Rates!$E$17))+Rates!$E$26</f>
        <v>858.86427000000003</v>
      </c>
      <c r="D96" s="45">
        <f>IF('NEG Commercial Win'!B96&gt;40,40*(Rates!$F$13+Rates!$F$17)+('NEG Commercial Win'!B96-40)*(Rates!$F$13+Rates!$F$19),'NEG Commercial Win'!B96*(Rates!$F$13+Rates!$F$17))+Rates!$F$26</f>
        <v>1089.5215799999999</v>
      </c>
      <c r="E96" s="46">
        <f t="shared" si="4"/>
        <v>230.65730999999982</v>
      </c>
      <c r="F96" s="47">
        <f t="shared" si="5"/>
        <v>0.26856084023614096</v>
      </c>
      <c r="G96" s="51">
        <f>'NEG Commercial'!E96</f>
        <v>154</v>
      </c>
      <c r="H96" s="48">
        <f t="shared" si="6"/>
        <v>1.4848239423039839E-3</v>
      </c>
      <c r="I96" s="48">
        <f t="shared" si="7"/>
        <v>0.91532646843302867</v>
      </c>
      <c r="K96" s="72"/>
      <c r="L96" s="72"/>
    </row>
    <row r="97" spans="2:12" x14ac:dyDescent="0.2">
      <c r="B97" s="51">
        <f>'NEG Commercial'!C97</f>
        <v>1459</v>
      </c>
      <c r="C97" s="45">
        <f>IF('NEG Commercial Win'!B97&gt;40,40*(Rates!$E$13+Rates!$E$17)+('NEG Commercial Win'!B97-40)*(Rates!$E$13+Rates!$E$19),'NEG Commercial Win'!B97*(Rates!$E$13+Rates!$E$17))+Rates!$E$26</f>
        <v>870.18687</v>
      </c>
      <c r="D97" s="45">
        <f>IF('NEG Commercial Win'!B97&gt;40,40*(Rates!$F$13+Rates!$F$17)+('NEG Commercial Win'!B97-40)*(Rates!$F$13+Rates!$F$19),'NEG Commercial Win'!B97*(Rates!$F$13+Rates!$F$17))+Rates!$F$26</f>
        <v>1104.04998</v>
      </c>
      <c r="E97" s="46">
        <f t="shared" si="4"/>
        <v>233.86311000000001</v>
      </c>
      <c r="F97" s="47">
        <f t="shared" si="5"/>
        <v>0.26875044667129949</v>
      </c>
      <c r="G97" s="51">
        <f>'NEG Commercial'!E97</f>
        <v>144</v>
      </c>
      <c r="H97" s="48">
        <f t="shared" si="6"/>
        <v>1.3884068031933356E-3</v>
      </c>
      <c r="I97" s="48">
        <f t="shared" si="7"/>
        <v>0.91671487523622197</v>
      </c>
      <c r="K97" s="72"/>
      <c r="L97" s="72"/>
    </row>
    <row r="98" spans="2:12" x14ac:dyDescent="0.2">
      <c r="B98" s="51">
        <f>'NEG Commercial'!C98</f>
        <v>1479</v>
      </c>
      <c r="C98" s="45">
        <f>IF('NEG Commercial Win'!B98&gt;40,40*(Rates!$E$13+Rates!$E$17)+('NEG Commercial Win'!B98-40)*(Rates!$E$13+Rates!$E$19),'NEG Commercial Win'!B98*(Rates!$E$13+Rates!$E$17))+Rates!$E$26</f>
        <v>881.50946999999996</v>
      </c>
      <c r="D98" s="45">
        <f>IF('NEG Commercial Win'!B98&gt;40,40*(Rates!$F$13+Rates!$F$17)+('NEG Commercial Win'!B98-40)*(Rates!$F$13+Rates!$F$19),'NEG Commercial Win'!B98*(Rates!$F$13+Rates!$F$17))+Rates!$F$26</f>
        <v>1118.5783799999999</v>
      </c>
      <c r="E98" s="46">
        <f t="shared" si="4"/>
        <v>237.06890999999996</v>
      </c>
      <c r="F98" s="47">
        <f t="shared" si="5"/>
        <v>0.26893518228454194</v>
      </c>
      <c r="G98" s="51">
        <f>'NEG Commercial'!E98</f>
        <v>148</v>
      </c>
      <c r="H98" s="48">
        <f t="shared" si="6"/>
        <v>1.4269736588375949E-3</v>
      </c>
      <c r="I98" s="48">
        <f t="shared" si="7"/>
        <v>0.91814184889505956</v>
      </c>
      <c r="K98" s="72"/>
      <c r="L98" s="72"/>
    </row>
    <row r="99" spans="2:12" x14ac:dyDescent="0.2">
      <c r="B99" s="51">
        <f>'NEG Commercial'!C99</f>
        <v>1499</v>
      </c>
      <c r="C99" s="45">
        <f>IF('NEG Commercial Win'!B99&gt;40,40*(Rates!$E$13+Rates!$E$17)+('NEG Commercial Win'!B99-40)*(Rates!$E$13+Rates!$E$19),'NEG Commercial Win'!B99*(Rates!$E$13+Rates!$E$17))+Rates!$E$26</f>
        <v>892.83207000000004</v>
      </c>
      <c r="D99" s="45">
        <f>IF('NEG Commercial Win'!B99&gt;40,40*(Rates!$F$13+Rates!$F$17)+('NEG Commercial Win'!B99-40)*(Rates!$F$13+Rates!$F$19),'NEG Commercial Win'!B99*(Rates!$F$13+Rates!$F$17))+Rates!$F$26</f>
        <v>1133.1067799999998</v>
      </c>
      <c r="E99" s="46">
        <f t="shared" si="4"/>
        <v>240.2747099999998</v>
      </c>
      <c r="F99" s="47">
        <f t="shared" si="5"/>
        <v>0.26911523238630952</v>
      </c>
      <c r="G99" s="51">
        <f>'NEG Commercial'!E99</f>
        <v>161</v>
      </c>
      <c r="H99" s="48">
        <f t="shared" si="6"/>
        <v>1.5523159396814378E-3</v>
      </c>
      <c r="I99" s="48">
        <f t="shared" si="7"/>
        <v>0.91969416483474098</v>
      </c>
      <c r="K99" s="72"/>
      <c r="L99" s="72"/>
    </row>
    <row r="100" spans="2:12" x14ac:dyDescent="0.2">
      <c r="B100" s="51">
        <f>'NEG Commercial'!C100</f>
        <v>1519</v>
      </c>
      <c r="C100" s="45">
        <f>IF('NEG Commercial Win'!B100&gt;40,40*(Rates!$E$13+Rates!$E$17)+('NEG Commercial Win'!B100-40)*(Rates!$E$13+Rates!$E$19),'NEG Commercial Win'!B100*(Rates!$E$13+Rates!$E$17))+Rates!$E$26</f>
        <v>904.15467000000001</v>
      </c>
      <c r="D100" s="45">
        <f>IF('NEG Commercial Win'!B100&gt;40,40*(Rates!$F$13+Rates!$F$17)+('NEG Commercial Win'!B100-40)*(Rates!$F$13+Rates!$F$19),'NEG Commercial Win'!B100*(Rates!$F$13+Rates!$F$17))+Rates!$F$26</f>
        <v>1147.63518</v>
      </c>
      <c r="E100" s="46">
        <f t="shared" si="4"/>
        <v>243.48050999999998</v>
      </c>
      <c r="F100" s="47">
        <f t="shared" si="5"/>
        <v>0.26929077300457893</v>
      </c>
      <c r="G100" s="51">
        <f>'NEG Commercial'!E100</f>
        <v>120</v>
      </c>
      <c r="H100" s="48">
        <f t="shared" si="6"/>
        <v>1.1570056693277796E-3</v>
      </c>
      <c r="I100" s="48">
        <f t="shared" si="7"/>
        <v>0.92085117050406873</v>
      </c>
      <c r="K100" s="72"/>
      <c r="L100" s="72"/>
    </row>
    <row r="101" spans="2:12" x14ac:dyDescent="0.2">
      <c r="B101" s="51">
        <f>'NEG Commercial'!C101</f>
        <v>1539</v>
      </c>
      <c r="C101" s="45">
        <f>IF('NEG Commercial Win'!B101&gt;40,40*(Rates!$E$13+Rates!$E$17)+('NEG Commercial Win'!B101-40)*(Rates!$E$13+Rates!$E$19),'NEG Commercial Win'!B101*(Rates!$E$13+Rates!$E$17))+Rates!$E$26</f>
        <v>915.47726999999998</v>
      </c>
      <c r="D101" s="45">
        <f>IF('NEG Commercial Win'!B101&gt;40,40*(Rates!$F$13+Rates!$F$17)+('NEG Commercial Win'!B101-40)*(Rates!$F$13+Rates!$F$19),'NEG Commercial Win'!B101*(Rates!$F$13+Rates!$F$17))+Rates!$F$26</f>
        <v>1162.1635799999999</v>
      </c>
      <c r="E101" s="46">
        <f t="shared" si="4"/>
        <v>246.68630999999993</v>
      </c>
      <c r="F101" s="47">
        <f t="shared" si="5"/>
        <v>0.26946197145888717</v>
      </c>
      <c r="G101" s="51">
        <f>'NEG Commercial'!E101</f>
        <v>124</v>
      </c>
      <c r="H101" s="48">
        <f t="shared" si="6"/>
        <v>1.1955725249720389E-3</v>
      </c>
      <c r="I101" s="48">
        <f t="shared" si="7"/>
        <v>0.92204674302904077</v>
      </c>
      <c r="K101" s="72"/>
      <c r="L101" s="72"/>
    </row>
    <row r="102" spans="2:12" x14ac:dyDescent="0.2">
      <c r="B102" s="51">
        <f>'NEG Commercial'!C102</f>
        <v>1559</v>
      </c>
      <c r="C102" s="45">
        <f>IF('NEG Commercial Win'!B102&gt;40,40*(Rates!$E$13+Rates!$E$17)+('NEG Commercial Win'!B102-40)*(Rates!$E$13+Rates!$E$19),'NEG Commercial Win'!B102*(Rates!$E$13+Rates!$E$17))+Rates!$E$26</f>
        <v>926.79987000000006</v>
      </c>
      <c r="D102" s="45">
        <f>IF('NEG Commercial Win'!B102&gt;40,40*(Rates!$F$13+Rates!$F$17)+('NEG Commercial Win'!B102-40)*(Rates!$F$13+Rates!$F$19),'NEG Commercial Win'!B102*(Rates!$F$13+Rates!$F$17))+Rates!$F$26</f>
        <v>1176.6919799999998</v>
      </c>
      <c r="E102" s="46">
        <f t="shared" si="4"/>
        <v>249.89210999999978</v>
      </c>
      <c r="F102" s="47">
        <f t="shared" si="5"/>
        <v>0.26962898689228321</v>
      </c>
      <c r="G102" s="51">
        <f>'NEG Commercial'!E102</f>
        <v>128</v>
      </c>
      <c r="H102" s="48">
        <f t="shared" si="6"/>
        <v>1.2341393806162984E-3</v>
      </c>
      <c r="I102" s="48">
        <f t="shared" si="7"/>
        <v>0.92328088240965711</v>
      </c>
      <c r="K102" s="72"/>
      <c r="L102" s="72"/>
    </row>
    <row r="103" spans="2:12" x14ac:dyDescent="0.2">
      <c r="B103" s="51">
        <f>'NEG Commercial'!C103</f>
        <v>1579</v>
      </c>
      <c r="C103" s="45">
        <f>IF('NEG Commercial Win'!B103&gt;40,40*(Rates!$E$13+Rates!$E$17)+('NEG Commercial Win'!B103-40)*(Rates!$E$13+Rates!$E$19),'NEG Commercial Win'!B103*(Rates!$E$13+Rates!$E$17))+Rates!$E$26</f>
        <v>938.12247000000002</v>
      </c>
      <c r="D103" s="45">
        <f>IF('NEG Commercial Win'!B103&gt;40,40*(Rates!$F$13+Rates!$F$17)+('NEG Commercial Win'!B103-40)*(Rates!$F$13+Rates!$F$19),'NEG Commercial Win'!B103*(Rates!$F$13+Rates!$F$17))+Rates!$F$26</f>
        <v>1191.22038</v>
      </c>
      <c r="E103" s="46">
        <f t="shared" si="4"/>
        <v>253.09790999999996</v>
      </c>
      <c r="F103" s="47">
        <f t="shared" si="5"/>
        <v>0.2697919707647552</v>
      </c>
      <c r="G103" s="51">
        <f>'NEG Commercial'!E103</f>
        <v>126</v>
      </c>
      <c r="H103" s="48">
        <f t="shared" si="6"/>
        <v>1.2148559527941688E-3</v>
      </c>
      <c r="I103" s="48">
        <f t="shared" si="7"/>
        <v>0.92449573836245125</v>
      </c>
      <c r="K103" s="72"/>
      <c r="L103" s="72"/>
    </row>
    <row r="104" spans="2:12" x14ac:dyDescent="0.2">
      <c r="B104" s="51">
        <f>'NEG Commercial'!C104</f>
        <v>1599</v>
      </c>
      <c r="C104" s="45">
        <f>IF('NEG Commercial Win'!B104&gt;40,40*(Rates!$E$13+Rates!$E$17)+('NEG Commercial Win'!B104-40)*(Rates!$E$13+Rates!$E$19),'NEG Commercial Win'!B104*(Rates!$E$13+Rates!$E$17))+Rates!$E$26</f>
        <v>949.44506999999999</v>
      </c>
      <c r="D104" s="45">
        <f>IF('NEG Commercial Win'!B104&gt;40,40*(Rates!$F$13+Rates!$F$17)+('NEG Commercial Win'!B104-40)*(Rates!$F$13+Rates!$F$19),'NEG Commercial Win'!B104*(Rates!$F$13+Rates!$F$17))+Rates!$F$26</f>
        <v>1205.7487799999999</v>
      </c>
      <c r="E104" s="46">
        <f t="shared" si="4"/>
        <v>256.30370999999991</v>
      </c>
      <c r="F104" s="47">
        <f t="shared" si="5"/>
        <v>0.26995106731135055</v>
      </c>
      <c r="G104" s="51">
        <f>'NEG Commercial'!E104</f>
        <v>131</v>
      </c>
      <c r="H104" s="48">
        <f t="shared" si="6"/>
        <v>1.2630645223494928E-3</v>
      </c>
      <c r="I104" s="48">
        <f t="shared" si="7"/>
        <v>0.92575880288480072</v>
      </c>
      <c r="K104" s="72"/>
      <c r="L104" s="72"/>
    </row>
    <row r="105" spans="2:12" x14ac:dyDescent="0.2">
      <c r="B105" s="51">
        <f>'NEG Commercial'!C105</f>
        <v>1619</v>
      </c>
      <c r="C105" s="45">
        <f>IF('NEG Commercial Win'!B105&gt;40,40*(Rates!$E$13+Rates!$E$17)+('NEG Commercial Win'!B105-40)*(Rates!$E$13+Rates!$E$19),'NEG Commercial Win'!B105*(Rates!$E$13+Rates!$E$17))+Rates!$E$26</f>
        <v>960.76766999999995</v>
      </c>
      <c r="D105" s="45">
        <f>IF('NEG Commercial Win'!B105&gt;40,40*(Rates!$F$13+Rates!$F$17)+('NEG Commercial Win'!B105-40)*(Rates!$F$13+Rates!$F$19),'NEG Commercial Win'!B105*(Rates!$F$13+Rates!$F$17))+Rates!$F$26</f>
        <v>1220.2771799999998</v>
      </c>
      <c r="E105" s="46">
        <f t="shared" si="4"/>
        <v>259.50950999999986</v>
      </c>
      <c r="F105" s="47">
        <f t="shared" si="5"/>
        <v>0.27010641396790536</v>
      </c>
      <c r="G105" s="51">
        <f>'NEG Commercial'!E105</f>
        <v>122</v>
      </c>
      <c r="H105" s="48">
        <f t="shared" si="6"/>
        <v>1.1762890971499093E-3</v>
      </c>
      <c r="I105" s="48">
        <f t="shared" si="7"/>
        <v>0.92693509198195068</v>
      </c>
      <c r="K105" s="72"/>
      <c r="L105" s="72"/>
    </row>
    <row r="106" spans="2:12" x14ac:dyDescent="0.2">
      <c r="B106" s="51">
        <f>'NEG Commercial'!C106</f>
        <v>1639</v>
      </c>
      <c r="C106" s="45">
        <f>IF('NEG Commercial Win'!B106&gt;40,40*(Rates!$E$13+Rates!$E$17)+('NEG Commercial Win'!B106-40)*(Rates!$E$13+Rates!$E$19),'NEG Commercial Win'!B106*(Rates!$E$13+Rates!$E$17))+Rates!$E$26</f>
        <v>972.09027000000003</v>
      </c>
      <c r="D106" s="45">
        <f>IF('NEG Commercial Win'!B106&gt;40,40*(Rates!$F$13+Rates!$F$17)+('NEG Commercial Win'!B106-40)*(Rates!$F$13+Rates!$F$19),'NEG Commercial Win'!B106*(Rates!$F$13+Rates!$F$17))+Rates!$F$26</f>
        <v>1234.80558</v>
      </c>
      <c r="E106" s="46">
        <f t="shared" si="4"/>
        <v>262.71530999999993</v>
      </c>
      <c r="F106" s="47">
        <f t="shared" si="5"/>
        <v>0.27025814176701912</v>
      </c>
      <c r="G106" s="51">
        <f>'NEG Commercial'!E106</f>
        <v>112</v>
      </c>
      <c r="H106" s="48">
        <f t="shared" si="6"/>
        <v>1.079871958039261E-3</v>
      </c>
      <c r="I106" s="48">
        <f t="shared" si="7"/>
        <v>0.92801496393998995</v>
      </c>
      <c r="K106" s="72"/>
      <c r="L106" s="72"/>
    </row>
    <row r="107" spans="2:12" x14ac:dyDescent="0.2">
      <c r="B107" s="51">
        <f>'NEG Commercial'!C107</f>
        <v>1659</v>
      </c>
      <c r="C107" s="45">
        <f>IF('NEG Commercial Win'!B107&gt;40,40*(Rates!$E$13+Rates!$E$17)+('NEG Commercial Win'!B107-40)*(Rates!$E$13+Rates!$E$19),'NEG Commercial Win'!B107*(Rates!$E$13+Rates!$E$17))+Rates!$E$26</f>
        <v>983.41287</v>
      </c>
      <c r="D107" s="45">
        <f>IF('NEG Commercial Win'!B107&gt;40,40*(Rates!$F$13+Rates!$F$17)+('NEG Commercial Win'!B107-40)*(Rates!$F$13+Rates!$F$19),'NEG Commercial Win'!B107*(Rates!$F$13+Rates!$F$17))+Rates!$F$26</f>
        <v>1249.3339799999999</v>
      </c>
      <c r="E107" s="46">
        <f t="shared" si="4"/>
        <v>265.92110999999989</v>
      </c>
      <c r="F107" s="47">
        <f t="shared" si="5"/>
        <v>0.27040637570667536</v>
      </c>
      <c r="G107" s="51">
        <f>'NEG Commercial'!E107</f>
        <v>97</v>
      </c>
      <c r="H107" s="48">
        <f t="shared" si="6"/>
        <v>9.3524624937328855E-4</v>
      </c>
      <c r="I107" s="48">
        <f t="shared" si="7"/>
        <v>0.92895021018936319</v>
      </c>
      <c r="K107" s="72"/>
      <c r="L107" s="72"/>
    </row>
    <row r="108" spans="2:12" x14ac:dyDescent="0.2">
      <c r="B108" s="51">
        <f>'NEG Commercial'!C108</f>
        <v>1679</v>
      </c>
      <c r="C108" s="45">
        <f>IF('NEG Commercial Win'!B108&gt;40,40*(Rates!$E$13+Rates!$E$17)+('NEG Commercial Win'!B108-40)*(Rates!$E$13+Rates!$E$19),'NEG Commercial Win'!B108*(Rates!$E$13+Rates!$E$17))+Rates!$E$26</f>
        <v>994.73546999999996</v>
      </c>
      <c r="D108" s="45">
        <f>IF('NEG Commercial Win'!B108&gt;40,40*(Rates!$F$13+Rates!$F$17)+('NEG Commercial Win'!B108-40)*(Rates!$F$13+Rates!$F$19),'NEG Commercial Win'!B108*(Rates!$F$13+Rates!$F$17))+Rates!$F$26</f>
        <v>1263.86238</v>
      </c>
      <c r="E108" s="46">
        <f t="shared" si="4"/>
        <v>269.12691000000007</v>
      </c>
      <c r="F108" s="47">
        <f t="shared" si="5"/>
        <v>0.27055123509368784</v>
      </c>
      <c r="G108" s="51">
        <f>'NEG Commercial'!E108</f>
        <v>99</v>
      </c>
      <c r="H108" s="48">
        <f t="shared" si="6"/>
        <v>9.5452967719541831E-4</v>
      </c>
      <c r="I108" s="48">
        <f t="shared" si="7"/>
        <v>0.92990473986655864</v>
      </c>
      <c r="K108" s="72"/>
      <c r="L108" s="72"/>
    </row>
    <row r="109" spans="2:12" x14ac:dyDescent="0.2">
      <c r="B109" s="51">
        <f>'NEG Commercial'!C109</f>
        <v>1699</v>
      </c>
      <c r="C109" s="45">
        <f>IF('NEG Commercial Win'!B109&gt;40,40*(Rates!$E$13+Rates!$E$17)+('NEG Commercial Win'!B109-40)*(Rates!$E$13+Rates!$E$19),'NEG Commercial Win'!B109*(Rates!$E$13+Rates!$E$17))+Rates!$E$26</f>
        <v>1006.05807</v>
      </c>
      <c r="D109" s="45">
        <f>IF('NEG Commercial Win'!B109&gt;40,40*(Rates!$F$13+Rates!$F$17)+('NEG Commercial Win'!B109-40)*(Rates!$F$13+Rates!$F$19),'NEG Commercial Win'!B109*(Rates!$F$13+Rates!$F$17))+Rates!$F$26</f>
        <v>1278.3907799999999</v>
      </c>
      <c r="E109" s="46">
        <f t="shared" si="4"/>
        <v>272.33270999999991</v>
      </c>
      <c r="F109" s="47">
        <f t="shared" si="5"/>
        <v>0.27069283386395371</v>
      </c>
      <c r="G109" s="51">
        <f>'NEG Commercial'!E109</f>
        <v>91</v>
      </c>
      <c r="H109" s="48">
        <f t="shared" si="6"/>
        <v>8.773959659068996E-4</v>
      </c>
      <c r="I109" s="48">
        <f t="shared" si="7"/>
        <v>0.9307821358324655</v>
      </c>
      <c r="K109" s="72"/>
      <c r="L109" s="72"/>
    </row>
    <row r="110" spans="2:12" x14ac:dyDescent="0.2">
      <c r="B110" s="51">
        <f>'NEG Commercial'!C110</f>
        <v>1719</v>
      </c>
      <c r="C110" s="45">
        <f>IF('NEG Commercial Win'!B110&gt;40,40*(Rates!$E$13+Rates!$E$17)+('NEG Commercial Win'!B110-40)*(Rates!$E$13+Rates!$E$19),'NEG Commercial Win'!B110*(Rates!$E$13+Rates!$E$17))+Rates!$E$26</f>
        <v>1017.38067</v>
      </c>
      <c r="D110" s="45">
        <f>IF('NEG Commercial Win'!B110&gt;40,40*(Rates!$F$13+Rates!$F$17)+('NEG Commercial Win'!B110-40)*(Rates!$F$13+Rates!$F$19),'NEG Commercial Win'!B110*(Rates!$F$13+Rates!$F$17))+Rates!$F$26</f>
        <v>1292.9191799999999</v>
      </c>
      <c r="E110" s="46">
        <f t="shared" si="4"/>
        <v>275.53850999999986</v>
      </c>
      <c r="F110" s="47">
        <f t="shared" si="5"/>
        <v>0.27083128088132424</v>
      </c>
      <c r="G110" s="51">
        <f>'NEG Commercial'!E110</f>
        <v>95</v>
      </c>
      <c r="H110" s="48">
        <f t="shared" si="6"/>
        <v>9.159628215511589E-4</v>
      </c>
      <c r="I110" s="48">
        <f t="shared" si="7"/>
        <v>0.93169809865401665</v>
      </c>
      <c r="K110" s="72"/>
      <c r="L110" s="72"/>
    </row>
    <row r="111" spans="2:12" x14ac:dyDescent="0.2">
      <c r="B111" s="51">
        <f>'NEG Commercial'!C111</f>
        <v>1739</v>
      </c>
      <c r="C111" s="45">
        <f>IF('NEG Commercial Win'!B111&gt;40,40*(Rates!$E$13+Rates!$E$17)+('NEG Commercial Win'!B111-40)*(Rates!$E$13+Rates!$E$19),'NEG Commercial Win'!B111*(Rates!$E$13+Rates!$E$17))+Rates!$E$26</f>
        <v>1028.70327</v>
      </c>
      <c r="D111" s="45">
        <f>IF('NEG Commercial Win'!B111&gt;40,40*(Rates!$F$13+Rates!$F$17)+('NEG Commercial Win'!B111-40)*(Rates!$F$13+Rates!$F$19),'NEG Commercial Win'!B111*(Rates!$F$13+Rates!$F$17))+Rates!$F$26</f>
        <v>1307.44758</v>
      </c>
      <c r="E111" s="46">
        <f t="shared" si="4"/>
        <v>278.74431000000004</v>
      </c>
      <c r="F111" s="47">
        <f t="shared" si="5"/>
        <v>0.27096668021673542</v>
      </c>
      <c r="G111" s="51">
        <f>'NEG Commercial'!E111</f>
        <v>94</v>
      </c>
      <c r="H111" s="48">
        <f t="shared" si="6"/>
        <v>9.0632110764009407E-4</v>
      </c>
      <c r="I111" s="48">
        <f t="shared" si="7"/>
        <v>0.93260441976165676</v>
      </c>
      <c r="K111" s="72"/>
      <c r="L111" s="72"/>
    </row>
    <row r="112" spans="2:12" x14ac:dyDescent="0.2">
      <c r="B112" s="51">
        <f>'NEG Commercial'!C112</f>
        <v>1759</v>
      </c>
      <c r="C112" s="45">
        <f>IF('NEG Commercial Win'!B112&gt;40,40*(Rates!$E$13+Rates!$E$17)+('NEG Commercial Win'!B112-40)*(Rates!$E$13+Rates!$E$19),'NEG Commercial Win'!B112*(Rates!$E$13+Rates!$E$17))+Rates!$E$26</f>
        <v>1040.0258699999999</v>
      </c>
      <c r="D112" s="45">
        <f>IF('NEG Commercial Win'!B112&gt;40,40*(Rates!$F$13+Rates!$F$17)+('NEG Commercial Win'!B112-40)*(Rates!$F$13+Rates!$F$19),'NEG Commercial Win'!B112*(Rates!$F$13+Rates!$F$17))+Rates!$F$26</f>
        <v>1321.9759799999999</v>
      </c>
      <c r="E112" s="46">
        <f t="shared" si="4"/>
        <v>281.95011</v>
      </c>
      <c r="F112" s="47">
        <f t="shared" si="5"/>
        <v>0.27109913140910619</v>
      </c>
      <c r="G112" s="51">
        <f>'NEG Commercial'!E112</f>
        <v>89</v>
      </c>
      <c r="H112" s="48">
        <f t="shared" si="6"/>
        <v>8.5811253808476995E-4</v>
      </c>
      <c r="I112" s="48">
        <f t="shared" si="7"/>
        <v>0.93346253229974152</v>
      </c>
      <c r="K112" s="72"/>
      <c r="L112" s="72"/>
    </row>
    <row r="113" spans="2:12" x14ac:dyDescent="0.2">
      <c r="B113" s="51">
        <f>'NEG Commercial'!C113</f>
        <v>1779</v>
      </c>
      <c r="C113" s="45">
        <f>IF('NEG Commercial Win'!B113&gt;40,40*(Rates!$E$13+Rates!$E$17)+('NEG Commercial Win'!B113-40)*(Rates!$E$13+Rates!$E$19),'NEG Commercial Win'!B113*(Rates!$E$13+Rates!$E$17))+Rates!$E$26</f>
        <v>1051.3484699999999</v>
      </c>
      <c r="D113" s="45">
        <f>IF('NEG Commercial Win'!B113&gt;40,40*(Rates!$F$13+Rates!$F$17)+('NEG Commercial Win'!B113-40)*(Rates!$F$13+Rates!$F$19),'NEG Commercial Win'!B113*(Rates!$F$13+Rates!$F$17))+Rates!$F$26</f>
        <v>1336.5043799999999</v>
      </c>
      <c r="E113" s="46">
        <f t="shared" si="4"/>
        <v>285.15590999999995</v>
      </c>
      <c r="F113" s="47">
        <f t="shared" si="5"/>
        <v>0.27122872970937978</v>
      </c>
      <c r="G113" s="51">
        <f>'NEG Commercial'!E113</f>
        <v>105</v>
      </c>
      <c r="H113" s="48">
        <f t="shared" si="6"/>
        <v>1.0123799606618071E-3</v>
      </c>
      <c r="I113" s="48">
        <f t="shared" si="7"/>
        <v>0.93447491226040336</v>
      </c>
      <c r="K113" s="72"/>
      <c r="L113" s="72"/>
    </row>
    <row r="114" spans="2:12" x14ac:dyDescent="0.2">
      <c r="B114" s="51">
        <f>'NEG Commercial'!C114</f>
        <v>1799</v>
      </c>
      <c r="C114" s="45">
        <f>IF('NEG Commercial Win'!B114&gt;40,40*(Rates!$E$13+Rates!$E$17)+('NEG Commercial Win'!B114-40)*(Rates!$E$13+Rates!$E$19),'NEG Commercial Win'!B114*(Rates!$E$13+Rates!$E$17))+Rates!$E$26</f>
        <v>1062.6710699999999</v>
      </c>
      <c r="D114" s="45">
        <f>IF('NEG Commercial Win'!B114&gt;40,40*(Rates!$F$13+Rates!$F$17)+('NEG Commercial Win'!B114-40)*(Rates!$F$13+Rates!$F$19),'NEG Commercial Win'!B114*(Rates!$F$13+Rates!$F$17))+Rates!$F$26</f>
        <v>1351.03278</v>
      </c>
      <c r="E114" s="46">
        <f t="shared" si="4"/>
        <v>288.36171000000013</v>
      </c>
      <c r="F114" s="47">
        <f t="shared" si="5"/>
        <v>0.27135556630896157</v>
      </c>
      <c r="G114" s="51">
        <f>'NEG Commercial'!E114</f>
        <v>96</v>
      </c>
      <c r="H114" s="48">
        <f t="shared" si="6"/>
        <v>9.2560453546222372E-4</v>
      </c>
      <c r="I114" s="48">
        <f t="shared" si="7"/>
        <v>0.93540051679586556</v>
      </c>
      <c r="K114" s="72"/>
      <c r="L114" s="72"/>
    </row>
    <row r="115" spans="2:12" x14ac:dyDescent="0.2">
      <c r="B115" s="51">
        <f>'NEG Commercial'!C115</f>
        <v>1819</v>
      </c>
      <c r="C115" s="45">
        <f>IF('NEG Commercial Win'!B115&gt;40,40*(Rates!$E$13+Rates!$E$17)+('NEG Commercial Win'!B115-40)*(Rates!$E$13+Rates!$E$19),'NEG Commercial Win'!B115*(Rates!$E$13+Rates!$E$17))+Rates!$E$26</f>
        <v>1073.9936700000001</v>
      </c>
      <c r="D115" s="45">
        <f>IF('NEG Commercial Win'!B115&gt;40,40*(Rates!$F$13+Rates!$F$17)+('NEG Commercial Win'!B115-40)*(Rates!$F$13+Rates!$F$19),'NEG Commercial Win'!B115*(Rates!$F$13+Rates!$F$17))+Rates!$F$26</f>
        <v>1365.5611799999999</v>
      </c>
      <c r="E115" s="46">
        <f t="shared" si="4"/>
        <v>291.56750999999986</v>
      </c>
      <c r="F115" s="47">
        <f t="shared" si="5"/>
        <v>0.27147972855370722</v>
      </c>
      <c r="G115" s="51">
        <f>'NEG Commercial'!E115</f>
        <v>97</v>
      </c>
      <c r="H115" s="48">
        <f t="shared" si="6"/>
        <v>9.3524624937328855E-4</v>
      </c>
      <c r="I115" s="48">
        <f t="shared" si="7"/>
        <v>0.9363357630452388</v>
      </c>
      <c r="K115" s="72"/>
      <c r="L115" s="72"/>
    </row>
    <row r="116" spans="2:12" x14ac:dyDescent="0.2">
      <c r="B116" s="51">
        <f>'NEG Commercial'!C116</f>
        <v>1839</v>
      </c>
      <c r="C116" s="45">
        <f>IF('NEG Commercial Win'!B116&gt;40,40*(Rates!$E$13+Rates!$E$17)+('NEG Commercial Win'!B116-40)*(Rates!$E$13+Rates!$E$19),'NEG Commercial Win'!B116*(Rates!$E$13+Rates!$E$17))+Rates!$E$26</f>
        <v>1085.31627</v>
      </c>
      <c r="D116" s="45">
        <f>IF('NEG Commercial Win'!B116&gt;40,40*(Rates!$F$13+Rates!$F$17)+('NEG Commercial Win'!B116-40)*(Rates!$F$13+Rates!$F$19),'NEG Commercial Win'!B116*(Rates!$F$13+Rates!$F$17))+Rates!$F$26</f>
        <v>1380.0895799999998</v>
      </c>
      <c r="E116" s="46">
        <f t="shared" si="4"/>
        <v>294.77330999999981</v>
      </c>
      <c r="F116" s="47">
        <f t="shared" si="5"/>
        <v>0.271601300144519</v>
      </c>
      <c r="G116" s="51">
        <f>'NEG Commercial'!E116</f>
        <v>84</v>
      </c>
      <c r="H116" s="48">
        <f t="shared" si="6"/>
        <v>8.0990396852944583E-4</v>
      </c>
      <c r="I116" s="48">
        <f t="shared" si="7"/>
        <v>0.93714566701376822</v>
      </c>
      <c r="K116" s="72"/>
      <c r="L116" s="72"/>
    </row>
    <row r="117" spans="2:12" x14ac:dyDescent="0.2">
      <c r="B117" s="51">
        <f>'NEG Commercial'!C117</f>
        <v>1859</v>
      </c>
      <c r="C117" s="45">
        <f>IF('NEG Commercial Win'!B117&gt;40,40*(Rates!$E$13+Rates!$E$17)+('NEG Commercial Win'!B117-40)*(Rates!$E$13+Rates!$E$19),'NEG Commercial Win'!B117*(Rates!$E$13+Rates!$E$17))+Rates!$E$26</f>
        <v>1096.63887</v>
      </c>
      <c r="D117" s="45">
        <f>IF('NEG Commercial Win'!B117&gt;40,40*(Rates!$F$13+Rates!$F$17)+('NEG Commercial Win'!B117-40)*(Rates!$F$13+Rates!$F$19),'NEG Commercial Win'!B117*(Rates!$F$13+Rates!$F$17))+Rates!$F$26</f>
        <v>1394.61798</v>
      </c>
      <c r="E117" s="46">
        <f t="shared" si="4"/>
        <v>297.97910999999999</v>
      </c>
      <c r="F117" s="47">
        <f t="shared" si="5"/>
        <v>0.27172036132551092</v>
      </c>
      <c r="G117" s="51">
        <f>'NEG Commercial'!E117</f>
        <v>75</v>
      </c>
      <c r="H117" s="48">
        <f t="shared" si="6"/>
        <v>7.2312854332986229E-4</v>
      </c>
      <c r="I117" s="48">
        <f t="shared" si="7"/>
        <v>0.93786879555709812</v>
      </c>
      <c r="K117" s="72"/>
      <c r="L117" s="72"/>
    </row>
    <row r="118" spans="2:12" x14ac:dyDescent="0.2">
      <c r="B118" s="51">
        <f>'NEG Commercial'!C118</f>
        <v>1879</v>
      </c>
      <c r="C118" s="45">
        <f>IF('NEG Commercial Win'!B118&gt;40,40*(Rates!$E$13+Rates!$E$17)+('NEG Commercial Win'!B118-40)*(Rates!$E$13+Rates!$E$19),'NEG Commercial Win'!B118*(Rates!$E$13+Rates!$E$17))+Rates!$E$26</f>
        <v>1107.96147</v>
      </c>
      <c r="D118" s="45">
        <f>IF('NEG Commercial Win'!B118&gt;40,40*(Rates!$F$13+Rates!$F$17)+('NEG Commercial Win'!B118-40)*(Rates!$F$13+Rates!$F$19),'NEG Commercial Win'!B118*(Rates!$F$13+Rates!$F$17))+Rates!$F$26</f>
        <v>1409.1463799999999</v>
      </c>
      <c r="E118" s="46">
        <f t="shared" si="4"/>
        <v>301.18490999999995</v>
      </c>
      <c r="F118" s="47">
        <f t="shared" si="5"/>
        <v>0.27183698906063941</v>
      </c>
      <c r="G118" s="51">
        <f>'NEG Commercial'!E118</f>
        <v>87</v>
      </c>
      <c r="H118" s="48">
        <f t="shared" si="6"/>
        <v>8.388291102626403E-4</v>
      </c>
      <c r="I118" s="48">
        <f t="shared" si="7"/>
        <v>0.9387076246673608</v>
      </c>
      <c r="K118" s="72"/>
      <c r="L118" s="72"/>
    </row>
    <row r="119" spans="2:12" x14ac:dyDescent="0.2">
      <c r="B119" s="51">
        <f>'NEG Commercial'!C119</f>
        <v>1899</v>
      </c>
      <c r="C119" s="45">
        <f>IF('NEG Commercial Win'!B119&gt;40,40*(Rates!$E$13+Rates!$E$17)+('NEG Commercial Win'!B119-40)*(Rates!$E$13+Rates!$E$19),'NEG Commercial Win'!B119*(Rates!$E$13+Rates!$E$17))+Rates!$E$26</f>
        <v>1119.2840699999999</v>
      </c>
      <c r="D119" s="45">
        <f>IF('NEG Commercial Win'!B119&gt;40,40*(Rates!$F$13+Rates!$F$17)+('NEG Commercial Win'!B119-40)*(Rates!$F$13+Rates!$F$19),'NEG Commercial Win'!B119*(Rates!$F$13+Rates!$F$17))+Rates!$F$26</f>
        <v>1423.6747799999998</v>
      </c>
      <c r="E119" s="46">
        <f t="shared" si="4"/>
        <v>304.3907099999999</v>
      </c>
      <c r="F119" s="47">
        <f t="shared" si="5"/>
        <v>0.27195125719961327</v>
      </c>
      <c r="G119" s="51">
        <f>'NEG Commercial'!E119</f>
        <v>78</v>
      </c>
      <c r="H119" s="48">
        <f t="shared" si="6"/>
        <v>7.5205368506305677E-4</v>
      </c>
      <c r="I119" s="48">
        <f t="shared" si="7"/>
        <v>0.93945967835242383</v>
      </c>
      <c r="K119" s="72"/>
      <c r="L119" s="72"/>
    </row>
    <row r="120" spans="2:12" x14ac:dyDescent="0.2">
      <c r="B120" s="51">
        <f>'NEG Commercial'!C120</f>
        <v>1919</v>
      </c>
      <c r="C120" s="45">
        <f>IF('NEG Commercial Win'!B120&gt;40,40*(Rates!$E$13+Rates!$E$17)+('NEG Commercial Win'!B120-40)*(Rates!$E$13+Rates!$E$19),'NEG Commercial Win'!B120*(Rates!$E$13+Rates!$E$17))+Rates!$E$26</f>
        <v>1130.6066699999999</v>
      </c>
      <c r="D120" s="45">
        <f>IF('NEG Commercial Win'!B120&gt;40,40*(Rates!$F$13+Rates!$F$17)+('NEG Commercial Win'!B120-40)*(Rates!$F$13+Rates!$F$19),'NEG Commercial Win'!B120*(Rates!$F$13+Rates!$F$17))+Rates!$F$26</f>
        <v>1438.20318</v>
      </c>
      <c r="E120" s="46">
        <f t="shared" si="4"/>
        <v>307.59651000000008</v>
      </c>
      <c r="F120" s="47">
        <f t="shared" si="5"/>
        <v>0.27206323663383314</v>
      </c>
      <c r="G120" s="51">
        <f>'NEG Commercial'!E120</f>
        <v>70</v>
      </c>
      <c r="H120" s="48">
        <f t="shared" si="6"/>
        <v>6.7491997377453817E-4</v>
      </c>
      <c r="I120" s="48">
        <f t="shared" si="7"/>
        <v>0.94013459832619839</v>
      </c>
      <c r="K120" s="72"/>
      <c r="L120" s="72"/>
    </row>
    <row r="121" spans="2:12" x14ac:dyDescent="0.2">
      <c r="B121" s="51">
        <f>'NEG Commercial'!C121</f>
        <v>1939</v>
      </c>
      <c r="C121" s="45">
        <f>IF('NEG Commercial Win'!B121&gt;40,40*(Rates!$E$13+Rates!$E$17)+('NEG Commercial Win'!B121-40)*(Rates!$E$13+Rates!$E$19),'NEG Commercial Win'!B121*(Rates!$E$13+Rates!$E$17))+Rates!$E$26</f>
        <v>1141.9292699999999</v>
      </c>
      <c r="D121" s="45">
        <f>IF('NEG Commercial Win'!B121&gt;40,40*(Rates!$F$13+Rates!$F$17)+('NEG Commercial Win'!B121-40)*(Rates!$F$13+Rates!$F$19),'NEG Commercial Win'!B121*(Rates!$F$13+Rates!$F$17))+Rates!$F$26</f>
        <v>1452.7315799999999</v>
      </c>
      <c r="E121" s="46">
        <f t="shared" si="4"/>
        <v>310.80231000000003</v>
      </c>
      <c r="F121" s="47">
        <f t="shared" si="5"/>
        <v>0.27217299544305407</v>
      </c>
      <c r="G121" s="51">
        <f>'NEG Commercial'!E121</f>
        <v>78</v>
      </c>
      <c r="H121" s="48">
        <f t="shared" si="6"/>
        <v>7.5205368506305677E-4</v>
      </c>
      <c r="I121" s="48">
        <f t="shared" si="7"/>
        <v>0.94088665201126143</v>
      </c>
      <c r="K121" s="72"/>
      <c r="L121" s="72"/>
    </row>
    <row r="122" spans="2:12" x14ac:dyDescent="0.2">
      <c r="B122" s="51">
        <f>'NEG Commercial'!C122</f>
        <v>1959</v>
      </c>
      <c r="C122" s="45">
        <f>IF('NEG Commercial Win'!B122&gt;40,40*(Rates!$E$13+Rates!$E$17)+('NEG Commercial Win'!B122-40)*(Rates!$E$13+Rates!$E$19),'NEG Commercial Win'!B122*(Rates!$E$13+Rates!$E$17))+Rates!$E$26</f>
        <v>1153.2518699999998</v>
      </c>
      <c r="D122" s="45">
        <f>IF('NEG Commercial Win'!B122&gt;40,40*(Rates!$F$13+Rates!$F$17)+('NEG Commercial Win'!B122-40)*(Rates!$F$13+Rates!$F$19),'NEG Commercial Win'!B122*(Rates!$F$13+Rates!$F$17))+Rates!$F$26</f>
        <v>1467.2599799999998</v>
      </c>
      <c r="E122" s="46">
        <f t="shared" si="4"/>
        <v>314.00810999999999</v>
      </c>
      <c r="F122" s="47">
        <f t="shared" si="5"/>
        <v>0.27228059903340979</v>
      </c>
      <c r="G122" s="51">
        <f>'NEG Commercial'!E122</f>
        <v>71</v>
      </c>
      <c r="H122" s="48">
        <f t="shared" si="6"/>
        <v>6.84561687685603E-4</v>
      </c>
      <c r="I122" s="48">
        <f t="shared" si="7"/>
        <v>0.94157121369894703</v>
      </c>
      <c r="K122" s="72"/>
      <c r="L122" s="72"/>
    </row>
    <row r="123" spans="2:12" x14ac:dyDescent="0.2">
      <c r="B123" s="51">
        <f>'NEG Commercial'!C123</f>
        <v>1979</v>
      </c>
      <c r="C123" s="45">
        <f>IF('NEG Commercial Win'!B123&gt;40,40*(Rates!$E$13+Rates!$E$17)+('NEG Commercial Win'!B123-40)*(Rates!$E$13+Rates!$E$19),'NEG Commercial Win'!B123*(Rates!$E$13+Rates!$E$17))+Rates!$E$26</f>
        <v>1164.5744699999998</v>
      </c>
      <c r="D123" s="45">
        <f>IF('NEG Commercial Win'!B123&gt;40,40*(Rates!$F$13+Rates!$F$17)+('NEG Commercial Win'!B123-40)*(Rates!$F$13+Rates!$F$19),'NEG Commercial Win'!B123*(Rates!$F$13+Rates!$F$17))+Rates!$F$26</f>
        <v>1481.78838</v>
      </c>
      <c r="E123" s="46">
        <f t="shared" si="4"/>
        <v>317.21391000000017</v>
      </c>
      <c r="F123" s="47">
        <f t="shared" si="5"/>
        <v>0.27238611026738396</v>
      </c>
      <c r="G123" s="51">
        <f>'NEG Commercial'!E123</f>
        <v>75</v>
      </c>
      <c r="H123" s="48">
        <f t="shared" si="6"/>
        <v>7.2312854332986229E-4</v>
      </c>
      <c r="I123" s="48">
        <f t="shared" si="7"/>
        <v>0.94229434224227693</v>
      </c>
      <c r="K123" s="72"/>
      <c r="L123" s="72"/>
    </row>
    <row r="124" spans="2:12" x14ac:dyDescent="0.2">
      <c r="B124" s="51">
        <f>'NEG Commercial'!C124</f>
        <v>1999</v>
      </c>
      <c r="C124" s="45">
        <f>IF('NEG Commercial Win'!B124&gt;40,40*(Rates!$E$13+Rates!$E$17)+('NEG Commercial Win'!B124-40)*(Rates!$E$13+Rates!$E$19),'NEG Commercial Win'!B124*(Rates!$E$13+Rates!$E$17))+Rates!$E$26</f>
        <v>1175.89707</v>
      </c>
      <c r="D124" s="45">
        <f>IF('NEG Commercial Win'!B124&gt;40,40*(Rates!$F$13+Rates!$F$17)+('NEG Commercial Win'!B124-40)*(Rates!$F$13+Rates!$F$19),'NEG Commercial Win'!B124*(Rates!$F$13+Rates!$F$17))+Rates!$F$26</f>
        <v>1496.3167799999999</v>
      </c>
      <c r="E124" s="46">
        <f t="shared" si="4"/>
        <v>320.4197099999999</v>
      </c>
      <c r="F124" s="47">
        <f t="shared" si="5"/>
        <v>0.27248958958627212</v>
      </c>
      <c r="G124" s="51">
        <f>'NEG Commercial'!E124</f>
        <v>71</v>
      </c>
      <c r="H124" s="48">
        <f t="shared" si="6"/>
        <v>6.84561687685603E-4</v>
      </c>
      <c r="I124" s="48">
        <f t="shared" si="7"/>
        <v>0.94297890392996253</v>
      </c>
      <c r="K124" s="72"/>
      <c r="L124" s="72"/>
    </row>
    <row r="125" spans="2:12" x14ac:dyDescent="0.2">
      <c r="B125" s="51">
        <f>'NEG Commercial'!C125</f>
        <v>2019</v>
      </c>
      <c r="C125" s="45">
        <f>IF('NEG Commercial Win'!B125&gt;40,40*(Rates!$E$13+Rates!$E$17)+('NEG Commercial Win'!B125-40)*(Rates!$E$13+Rates!$E$19),'NEG Commercial Win'!B125*(Rates!$E$13+Rates!$E$17))+Rates!$E$26</f>
        <v>1187.21967</v>
      </c>
      <c r="D125" s="45">
        <f>IF('NEG Commercial Win'!B125&gt;40,40*(Rates!$F$13+Rates!$F$17)+('NEG Commercial Win'!B125-40)*(Rates!$F$13+Rates!$F$19),'NEG Commercial Win'!B125*(Rates!$F$13+Rates!$F$17))+Rates!$F$26</f>
        <v>1510.8451799999998</v>
      </c>
      <c r="E125" s="46">
        <f t="shared" si="4"/>
        <v>323.62550999999985</v>
      </c>
      <c r="F125" s="47">
        <f t="shared" si="5"/>
        <v>0.27259109512563912</v>
      </c>
      <c r="G125" s="51">
        <f>'NEG Commercial'!E125</f>
        <v>77</v>
      </c>
      <c r="H125" s="48">
        <f t="shared" si="6"/>
        <v>7.4241197115199194E-4</v>
      </c>
      <c r="I125" s="48">
        <f t="shared" si="7"/>
        <v>0.94372131590111452</v>
      </c>
      <c r="K125" s="72"/>
      <c r="L125" s="72"/>
    </row>
    <row r="126" spans="2:12" x14ac:dyDescent="0.2">
      <c r="B126" s="51">
        <f>'NEG Commercial'!C126</f>
        <v>2039</v>
      </c>
      <c r="C126" s="45">
        <f>IF('NEG Commercial Win'!B126&gt;40,40*(Rates!$E$13+Rates!$E$17)+('NEG Commercial Win'!B126-40)*(Rates!$E$13+Rates!$E$19),'NEG Commercial Win'!B126*(Rates!$E$13+Rates!$E$17))+Rates!$E$26</f>
        <v>1198.5422699999999</v>
      </c>
      <c r="D126" s="45">
        <f>IF('NEG Commercial Win'!B126&gt;40,40*(Rates!$F$13+Rates!$F$17)+('NEG Commercial Win'!B126-40)*(Rates!$F$13+Rates!$F$19),'NEG Commercial Win'!B126*(Rates!$F$13+Rates!$F$17))+Rates!$F$26</f>
        <v>1525.3735799999999</v>
      </c>
      <c r="E126" s="46">
        <f t="shared" si="4"/>
        <v>326.83131000000003</v>
      </c>
      <c r="F126" s="47">
        <f t="shared" si="5"/>
        <v>0.27269068282422787</v>
      </c>
      <c r="G126" s="51">
        <f>'NEG Commercial'!E126</f>
        <v>73</v>
      </c>
      <c r="H126" s="48">
        <f t="shared" si="6"/>
        <v>7.0384511550773265E-4</v>
      </c>
      <c r="I126" s="48">
        <f t="shared" si="7"/>
        <v>0.94442516101662222</v>
      </c>
      <c r="K126" s="72"/>
      <c r="L126" s="72"/>
    </row>
    <row r="127" spans="2:12" x14ac:dyDescent="0.2">
      <c r="B127" s="51">
        <f>'NEG Commercial'!C127</f>
        <v>2059</v>
      </c>
      <c r="C127" s="45">
        <f>IF('NEG Commercial Win'!B127&gt;40,40*(Rates!$E$13+Rates!$E$17)+('NEG Commercial Win'!B127-40)*(Rates!$E$13+Rates!$E$19),'NEG Commercial Win'!B127*(Rates!$E$13+Rates!$E$17))+Rates!$E$26</f>
        <v>1209.8648699999999</v>
      </c>
      <c r="D127" s="45">
        <f>IF('NEG Commercial Win'!B127&gt;40,40*(Rates!$F$13+Rates!$F$17)+('NEG Commercial Win'!B127-40)*(Rates!$F$13+Rates!$F$19),'NEG Commercial Win'!B127*(Rates!$F$13+Rates!$F$17))+Rates!$F$26</f>
        <v>1539.9019799999999</v>
      </c>
      <c r="E127" s="46">
        <f t="shared" si="4"/>
        <v>330.03710999999998</v>
      </c>
      <c r="F127" s="47">
        <f t="shared" si="5"/>
        <v>0.27278840652675534</v>
      </c>
      <c r="G127" s="51">
        <f>'NEG Commercial'!E127</f>
        <v>86</v>
      </c>
      <c r="H127" s="48">
        <f t="shared" si="6"/>
        <v>8.2918739635157548E-4</v>
      </c>
      <c r="I127" s="48">
        <f t="shared" si="7"/>
        <v>0.94525434841297384</v>
      </c>
      <c r="K127" s="72"/>
      <c r="L127" s="72"/>
    </row>
    <row r="128" spans="2:12" x14ac:dyDescent="0.2">
      <c r="B128" s="51">
        <f>'NEG Commercial'!C128</f>
        <v>2079</v>
      </c>
      <c r="C128" s="45">
        <f>IF('NEG Commercial Win'!B128&gt;40,40*(Rates!$E$13+Rates!$E$17)+('NEG Commercial Win'!B128-40)*(Rates!$E$13+Rates!$E$19),'NEG Commercial Win'!B128*(Rates!$E$13+Rates!$E$17))+Rates!$E$26</f>
        <v>1221.1874699999998</v>
      </c>
      <c r="D128" s="45">
        <f>IF('NEG Commercial Win'!B128&gt;40,40*(Rates!$F$13+Rates!$F$17)+('NEG Commercial Win'!B128-40)*(Rates!$F$13+Rates!$F$19),'NEG Commercial Win'!B128*(Rates!$F$13+Rates!$F$17))+Rates!$F$26</f>
        <v>1554.4303799999998</v>
      </c>
      <c r="E128" s="46">
        <f t="shared" si="4"/>
        <v>333.24290999999994</v>
      </c>
      <c r="F128" s="47">
        <f t="shared" si="5"/>
        <v>0.27288431808099045</v>
      </c>
      <c r="G128" s="51">
        <f>'NEG Commercial'!E128</f>
        <v>70</v>
      </c>
      <c r="H128" s="48">
        <f t="shared" si="6"/>
        <v>6.7491997377453817E-4</v>
      </c>
      <c r="I128" s="48">
        <f t="shared" si="7"/>
        <v>0.9459292683867484</v>
      </c>
      <c r="K128" s="72"/>
      <c r="L128" s="72"/>
    </row>
    <row r="129" spans="2:12" x14ac:dyDescent="0.2">
      <c r="B129" s="51">
        <f>'NEG Commercial'!C129</f>
        <v>2099</v>
      </c>
      <c r="C129" s="45">
        <f>IF('NEG Commercial Win'!B129&gt;40,40*(Rates!$E$13+Rates!$E$17)+('NEG Commercial Win'!B129-40)*(Rates!$E$13+Rates!$E$19),'NEG Commercial Win'!B129*(Rates!$E$13+Rates!$E$17))+Rates!$E$26</f>
        <v>1232.5100699999998</v>
      </c>
      <c r="D129" s="45">
        <f>IF('NEG Commercial Win'!B129&gt;40,40*(Rates!$F$13+Rates!$F$17)+('NEG Commercial Win'!B129-40)*(Rates!$F$13+Rates!$F$19),'NEG Commercial Win'!B129*(Rates!$F$13+Rates!$F$17))+Rates!$F$26</f>
        <v>1568.9587799999999</v>
      </c>
      <c r="E129" s="46">
        <f t="shared" si="4"/>
        <v>336.44871000000012</v>
      </c>
      <c r="F129" s="47">
        <f t="shared" si="5"/>
        <v>0.27297846742947923</v>
      </c>
      <c r="G129" s="51">
        <f>'NEG Commercial'!E129</f>
        <v>76</v>
      </c>
      <c r="H129" s="48">
        <f t="shared" si="6"/>
        <v>7.3277025724092712E-4</v>
      </c>
      <c r="I129" s="48">
        <f t="shared" si="7"/>
        <v>0.94666203864398935</v>
      </c>
      <c r="K129" s="72"/>
      <c r="L129" s="72"/>
    </row>
    <row r="130" spans="2:12" x14ac:dyDescent="0.2">
      <c r="B130" s="51">
        <f>'NEG Commercial'!C130</f>
        <v>2119</v>
      </c>
      <c r="C130" s="45">
        <f>IF('NEG Commercial Win'!B130&gt;40,40*(Rates!$E$13+Rates!$E$17)+('NEG Commercial Win'!B130-40)*(Rates!$E$13+Rates!$E$19),'NEG Commercial Win'!B130*(Rates!$E$13+Rates!$E$17))+Rates!$E$26</f>
        <v>1243.83267</v>
      </c>
      <c r="D130" s="45">
        <f>IF('NEG Commercial Win'!B130&gt;40,40*(Rates!$F$13+Rates!$F$17)+('NEG Commercial Win'!B130-40)*(Rates!$F$13+Rates!$F$19),'NEG Commercial Win'!B130*(Rates!$F$13+Rates!$F$17))+Rates!$F$26</f>
        <v>1583.4871799999999</v>
      </c>
      <c r="E130" s="46">
        <f t="shared" si="4"/>
        <v>339.65450999999985</v>
      </c>
      <c r="F130" s="47">
        <f t="shared" si="5"/>
        <v>0.27307090269626044</v>
      </c>
      <c r="G130" s="51">
        <f>'NEG Commercial'!E130</f>
        <v>51</v>
      </c>
      <c r="H130" s="48">
        <f t="shared" si="6"/>
        <v>4.9172740946430639E-4</v>
      </c>
      <c r="I130" s="48">
        <f t="shared" si="7"/>
        <v>0.94715376605345369</v>
      </c>
      <c r="K130" s="72"/>
      <c r="L130" s="72"/>
    </row>
    <row r="131" spans="2:12" x14ac:dyDescent="0.2">
      <c r="B131" s="51">
        <f>'NEG Commercial'!C131</f>
        <v>2139</v>
      </c>
      <c r="C131" s="45">
        <f>IF('NEG Commercial Win'!B131&gt;40,40*(Rates!$E$13+Rates!$E$17)+('NEG Commercial Win'!B131-40)*(Rates!$E$13+Rates!$E$19),'NEG Commercial Win'!B131*(Rates!$E$13+Rates!$E$17))+Rates!$E$26</f>
        <v>1255.15527</v>
      </c>
      <c r="D131" s="45">
        <f>IF('NEG Commercial Win'!B131&gt;40,40*(Rates!$F$13+Rates!$F$17)+('NEG Commercial Win'!B131-40)*(Rates!$F$13+Rates!$F$19),'NEG Commercial Win'!B131*(Rates!$F$13+Rates!$F$17))+Rates!$F$26</f>
        <v>1598.01558</v>
      </c>
      <c r="E131" s="46">
        <f t="shared" si="4"/>
        <v>342.86031000000003</v>
      </c>
      <c r="F131" s="47">
        <f t="shared" si="5"/>
        <v>0.27316167026889032</v>
      </c>
      <c r="G131" s="51">
        <f>'NEG Commercial'!E131</f>
        <v>59</v>
      </c>
      <c r="H131" s="48">
        <f t="shared" si="6"/>
        <v>5.6886112075282499E-4</v>
      </c>
      <c r="I131" s="48">
        <f t="shared" si="7"/>
        <v>0.94772262717420652</v>
      </c>
      <c r="K131" s="72"/>
      <c r="L131" s="72"/>
    </row>
    <row r="132" spans="2:12" x14ac:dyDescent="0.2">
      <c r="B132" s="51">
        <f>'NEG Commercial'!C132</f>
        <v>2159</v>
      </c>
      <c r="C132" s="45">
        <f>IF('NEG Commercial Win'!B132&gt;40,40*(Rates!$E$13+Rates!$E$17)+('NEG Commercial Win'!B132-40)*(Rates!$E$13+Rates!$E$19),'NEG Commercial Win'!B132*(Rates!$E$13+Rates!$E$17))+Rates!$E$26</f>
        <v>1266.4778699999999</v>
      </c>
      <c r="D132" s="45">
        <f>IF('NEG Commercial Win'!B132&gt;40,40*(Rates!$F$13+Rates!$F$17)+('NEG Commercial Win'!B132-40)*(Rates!$F$13+Rates!$F$19),'NEG Commercial Win'!B132*(Rates!$F$13+Rates!$F$17))+Rates!$F$26</f>
        <v>1612.5439799999999</v>
      </c>
      <c r="E132" s="46">
        <f t="shared" si="4"/>
        <v>346.06610999999998</v>
      </c>
      <c r="F132" s="47">
        <f t="shared" si="5"/>
        <v>0.27325081487606256</v>
      </c>
      <c r="G132" s="51">
        <f>'NEG Commercial'!E132</f>
        <v>71</v>
      </c>
      <c r="H132" s="48">
        <f t="shared" si="6"/>
        <v>6.84561687685603E-4</v>
      </c>
      <c r="I132" s="48">
        <f t="shared" si="7"/>
        <v>0.94840718886189213</v>
      </c>
      <c r="K132" s="72"/>
      <c r="L132" s="72"/>
    </row>
    <row r="133" spans="2:12" x14ac:dyDescent="0.2">
      <c r="B133" s="51">
        <f>'NEG Commercial'!C133</f>
        <v>2179</v>
      </c>
      <c r="C133" s="45">
        <f>IF('NEG Commercial Win'!B133&gt;40,40*(Rates!$E$13+Rates!$E$17)+('NEG Commercial Win'!B133-40)*(Rates!$E$13+Rates!$E$19),'NEG Commercial Win'!B133*(Rates!$E$13+Rates!$E$17))+Rates!$E$26</f>
        <v>1277.8004699999999</v>
      </c>
      <c r="D133" s="45">
        <f>IF('NEG Commercial Win'!B133&gt;40,40*(Rates!$F$13+Rates!$F$17)+('NEG Commercial Win'!B133-40)*(Rates!$F$13+Rates!$F$19),'NEG Commercial Win'!B133*(Rates!$F$13+Rates!$F$17))+Rates!$F$26</f>
        <v>1627.0723799999998</v>
      </c>
      <c r="E133" s="46">
        <f t="shared" si="4"/>
        <v>349.27190999999993</v>
      </c>
      <c r="F133" s="47">
        <f t="shared" si="5"/>
        <v>0.27333837966110619</v>
      </c>
      <c r="G133" s="51">
        <f>'NEG Commercial'!E133</f>
        <v>73</v>
      </c>
      <c r="H133" s="48">
        <f t="shared" si="6"/>
        <v>7.0384511550773265E-4</v>
      </c>
      <c r="I133" s="48">
        <f t="shared" si="7"/>
        <v>0.94911103397739982</v>
      </c>
      <c r="K133" s="72"/>
      <c r="L133" s="72"/>
    </row>
    <row r="134" spans="2:12" x14ac:dyDescent="0.2">
      <c r="B134" s="51">
        <f>'NEG Commercial'!C134</f>
        <v>2199</v>
      </c>
      <c r="C134" s="45">
        <f>IF('NEG Commercial Win'!B134&gt;40,40*(Rates!$E$13+Rates!$E$17)+('NEG Commercial Win'!B134-40)*(Rates!$E$13+Rates!$E$19),'NEG Commercial Win'!B134*(Rates!$E$13+Rates!$E$17))+Rates!$E$26</f>
        <v>1289.1230699999999</v>
      </c>
      <c r="D134" s="45">
        <f>IF('NEG Commercial Win'!B134&gt;40,40*(Rates!$F$13+Rates!$F$17)+('NEG Commercial Win'!B134-40)*(Rates!$F$13+Rates!$F$19),'NEG Commercial Win'!B134*(Rates!$F$13+Rates!$F$17))+Rates!$F$26</f>
        <v>1641.60078</v>
      </c>
      <c r="E134" s="46">
        <f t="shared" si="4"/>
        <v>352.47771000000012</v>
      </c>
      <c r="F134" s="47">
        <f t="shared" si="5"/>
        <v>0.27342440625160802</v>
      </c>
      <c r="G134" s="51">
        <f>'NEG Commercial'!E134</f>
        <v>71</v>
      </c>
      <c r="H134" s="48">
        <f t="shared" si="6"/>
        <v>6.84561687685603E-4</v>
      </c>
      <c r="I134" s="48">
        <f t="shared" si="7"/>
        <v>0.94979559566508542</v>
      </c>
      <c r="K134" s="72"/>
      <c r="L134" s="72"/>
    </row>
    <row r="135" spans="2:12" x14ac:dyDescent="0.2">
      <c r="B135" s="51">
        <f>'NEG Commercial'!C135</f>
        <v>2219</v>
      </c>
      <c r="C135" s="45">
        <f>IF('NEG Commercial Win'!B135&gt;40,40*(Rates!$E$13+Rates!$E$17)+('NEG Commercial Win'!B135-40)*(Rates!$E$13+Rates!$E$19),'NEG Commercial Win'!B135*(Rates!$E$13+Rates!$E$17))+Rates!$E$26</f>
        <v>1300.4456699999998</v>
      </c>
      <c r="D135" s="45">
        <f>IF('NEG Commercial Win'!B135&gt;40,40*(Rates!$F$13+Rates!$F$17)+('NEG Commercial Win'!B135-40)*(Rates!$F$13+Rates!$F$19),'NEG Commercial Win'!B135*(Rates!$F$13+Rates!$F$17))+Rates!$F$26</f>
        <v>1656.1291799999999</v>
      </c>
      <c r="E135" s="46">
        <f t="shared" ref="E135:E198" si="8">D135-C135</f>
        <v>355.68351000000007</v>
      </c>
      <c r="F135" s="47">
        <f t="shared" ref="F135:F198" si="9">E135/C135</f>
        <v>0.27350893482539729</v>
      </c>
      <c r="G135" s="51">
        <f>'NEG Commercial'!E135</f>
        <v>51</v>
      </c>
      <c r="H135" s="48">
        <f t="shared" ref="H135:H198" si="10">G135/SUM($G$6:$G$950)</f>
        <v>4.9172740946430639E-4</v>
      </c>
      <c r="I135" s="48">
        <f t="shared" si="7"/>
        <v>0.95028732307454977</v>
      </c>
      <c r="K135" s="72"/>
      <c r="L135" s="72"/>
    </row>
    <row r="136" spans="2:12" x14ac:dyDescent="0.2">
      <c r="B136" s="51">
        <f>'NEG Commercial'!C136</f>
        <v>2239</v>
      </c>
      <c r="C136" s="45">
        <f>IF('NEG Commercial Win'!B136&gt;40,40*(Rates!$E$13+Rates!$E$17)+('NEG Commercial Win'!B136-40)*(Rates!$E$13+Rates!$E$19),'NEG Commercial Win'!B136*(Rates!$E$13+Rates!$E$17))+Rates!$E$26</f>
        <v>1311.7682699999998</v>
      </c>
      <c r="D136" s="45">
        <f>IF('NEG Commercial Win'!B136&gt;40,40*(Rates!$F$13+Rates!$F$17)+('NEG Commercial Win'!B136-40)*(Rates!$F$13+Rates!$F$19),'NEG Commercial Win'!B136*(Rates!$F$13+Rates!$F$17))+Rates!$F$26</f>
        <v>1670.6575799999998</v>
      </c>
      <c r="E136" s="46">
        <f t="shared" si="8"/>
        <v>358.88931000000002</v>
      </c>
      <c r="F136" s="47">
        <f t="shared" si="9"/>
        <v>0.27359200417311519</v>
      </c>
      <c r="G136" s="51">
        <f>'NEG Commercial'!E136</f>
        <v>56</v>
      </c>
      <c r="H136" s="48">
        <f t="shared" si="10"/>
        <v>5.3993597901963052E-4</v>
      </c>
      <c r="I136" s="48">
        <f t="shared" ref="I136:I199" si="11">H136+I135</f>
        <v>0.95082725905356935</v>
      </c>
      <c r="K136" s="72"/>
      <c r="L136" s="72"/>
    </row>
    <row r="137" spans="2:12" x14ac:dyDescent="0.2">
      <c r="B137" s="51">
        <f>'NEG Commercial'!C137</f>
        <v>2259</v>
      </c>
      <c r="C137" s="45">
        <f>IF('NEG Commercial Win'!B137&gt;40,40*(Rates!$E$13+Rates!$E$17)+('NEG Commercial Win'!B137-40)*(Rates!$E$13+Rates!$E$19),'NEG Commercial Win'!B137*(Rates!$E$13+Rates!$E$17))+Rates!$E$26</f>
        <v>1323.09087</v>
      </c>
      <c r="D137" s="45">
        <f>IF('NEG Commercial Win'!B137&gt;40,40*(Rates!$F$13+Rates!$F$17)+('NEG Commercial Win'!B137-40)*(Rates!$F$13+Rates!$F$19),'NEG Commercial Win'!B137*(Rates!$F$13+Rates!$F$17))+Rates!$F$26</f>
        <v>1685.18598</v>
      </c>
      <c r="E137" s="46">
        <f t="shared" si="8"/>
        <v>362.09510999999998</v>
      </c>
      <c r="F137" s="47">
        <f t="shared" si="9"/>
        <v>0.27367365175756975</v>
      </c>
      <c r="G137" s="51">
        <f>'NEG Commercial'!E137</f>
        <v>67</v>
      </c>
      <c r="H137" s="48">
        <f t="shared" si="10"/>
        <v>6.459948320413437E-4</v>
      </c>
      <c r="I137" s="48">
        <f t="shared" si="11"/>
        <v>0.95147325388561066</v>
      </c>
      <c r="K137" s="72"/>
      <c r="L137" s="72"/>
    </row>
    <row r="138" spans="2:12" x14ac:dyDescent="0.2">
      <c r="B138" s="51">
        <f>'NEG Commercial'!C138</f>
        <v>2279</v>
      </c>
      <c r="C138" s="45">
        <f>IF('NEG Commercial Win'!B138&gt;40,40*(Rates!$E$13+Rates!$E$17)+('NEG Commercial Win'!B138-40)*(Rates!$E$13+Rates!$E$19),'NEG Commercial Win'!B138*(Rates!$E$13+Rates!$E$17))+Rates!$E$26</f>
        <v>1334.41347</v>
      </c>
      <c r="D138" s="45">
        <f>IF('NEG Commercial Win'!B138&gt;40,40*(Rates!$F$13+Rates!$F$17)+('NEG Commercial Win'!B138-40)*(Rates!$F$13+Rates!$F$19),'NEG Commercial Win'!B138*(Rates!$F$13+Rates!$F$17))+Rates!$F$26</f>
        <v>1699.7143799999999</v>
      </c>
      <c r="E138" s="46">
        <f t="shared" si="8"/>
        <v>365.30090999999993</v>
      </c>
      <c r="F138" s="47">
        <f t="shared" si="9"/>
        <v>0.27375391377007002</v>
      </c>
      <c r="G138" s="51">
        <f>'NEG Commercial'!E138</f>
        <v>56</v>
      </c>
      <c r="H138" s="48">
        <f t="shared" si="10"/>
        <v>5.3993597901963052E-4</v>
      </c>
      <c r="I138" s="48">
        <f t="shared" si="11"/>
        <v>0.95201318986463024</v>
      </c>
      <c r="K138" s="72"/>
      <c r="L138" s="72"/>
    </row>
    <row r="139" spans="2:12" x14ac:dyDescent="0.2">
      <c r="B139" s="51">
        <f>'NEG Commercial'!C139</f>
        <v>2299</v>
      </c>
      <c r="C139" s="45">
        <f>IF('NEG Commercial Win'!B139&gt;40,40*(Rates!$E$13+Rates!$E$17)+('NEG Commercial Win'!B139-40)*(Rates!$E$13+Rates!$E$19),'NEG Commercial Win'!B139*(Rates!$E$13+Rates!$E$17))+Rates!$E$26</f>
        <v>1345.7360699999999</v>
      </c>
      <c r="D139" s="45">
        <f>IF('NEG Commercial Win'!B139&gt;40,40*(Rates!$F$13+Rates!$F$17)+('NEG Commercial Win'!B139-40)*(Rates!$F$13+Rates!$F$19),'NEG Commercial Win'!B139*(Rates!$F$13+Rates!$F$17))+Rates!$F$26</f>
        <v>1714.2427799999998</v>
      </c>
      <c r="E139" s="46">
        <f t="shared" si="8"/>
        <v>368.50670999999988</v>
      </c>
      <c r="F139" s="47">
        <f t="shared" si="9"/>
        <v>0.27383282518391583</v>
      </c>
      <c r="G139" s="51">
        <f>'NEG Commercial'!E139</f>
        <v>52</v>
      </c>
      <c r="H139" s="48">
        <f t="shared" si="10"/>
        <v>5.0136912337537122E-4</v>
      </c>
      <c r="I139" s="48">
        <f t="shared" si="11"/>
        <v>0.95251455898800563</v>
      </c>
      <c r="K139" s="72"/>
      <c r="L139" s="72"/>
    </row>
    <row r="140" spans="2:12" x14ac:dyDescent="0.2">
      <c r="B140" s="51">
        <f>'NEG Commercial'!C140</f>
        <v>2319</v>
      </c>
      <c r="C140" s="45">
        <f>IF('NEG Commercial Win'!B140&gt;40,40*(Rates!$E$13+Rates!$E$17)+('NEG Commercial Win'!B140-40)*(Rates!$E$13+Rates!$E$19),'NEG Commercial Win'!B140*(Rates!$E$13+Rates!$E$17))+Rates!$E$26</f>
        <v>1357.0586699999999</v>
      </c>
      <c r="D140" s="45">
        <f>IF('NEG Commercial Win'!B140&gt;40,40*(Rates!$F$13+Rates!$F$17)+('NEG Commercial Win'!B140-40)*(Rates!$F$13+Rates!$F$19),'NEG Commercial Win'!B140*(Rates!$F$13+Rates!$F$17))+Rates!$F$26</f>
        <v>1728.77118</v>
      </c>
      <c r="E140" s="46">
        <f t="shared" si="8"/>
        <v>371.71251000000007</v>
      </c>
      <c r="F140" s="47">
        <f t="shared" si="9"/>
        <v>0.27391041980521014</v>
      </c>
      <c r="G140" s="51">
        <f>'NEG Commercial'!E140</f>
        <v>52</v>
      </c>
      <c r="H140" s="48">
        <f t="shared" si="10"/>
        <v>5.0136912337537122E-4</v>
      </c>
      <c r="I140" s="48">
        <f t="shared" si="11"/>
        <v>0.95301592811138103</v>
      </c>
      <c r="K140" s="72"/>
      <c r="L140" s="72"/>
    </row>
    <row r="141" spans="2:12" x14ac:dyDescent="0.2">
      <c r="B141" s="51">
        <f>'NEG Commercial'!C141</f>
        <v>2339</v>
      </c>
      <c r="C141" s="45">
        <f>IF('NEG Commercial Win'!B141&gt;40,40*(Rates!$E$13+Rates!$E$17)+('NEG Commercial Win'!B141-40)*(Rates!$E$13+Rates!$E$19),'NEG Commercial Win'!B141*(Rates!$E$13+Rates!$E$17))+Rates!$E$26</f>
        <v>1368.3812699999999</v>
      </c>
      <c r="D141" s="45">
        <f>IF('NEG Commercial Win'!B141&gt;40,40*(Rates!$F$13+Rates!$F$17)+('NEG Commercial Win'!B141-40)*(Rates!$F$13+Rates!$F$19),'NEG Commercial Win'!B141*(Rates!$F$13+Rates!$F$17))+Rates!$F$26</f>
        <v>1743.2995799999999</v>
      </c>
      <c r="E141" s="46">
        <f t="shared" si="8"/>
        <v>374.91831000000002</v>
      </c>
      <c r="F141" s="47">
        <f t="shared" si="9"/>
        <v>0.27398673032114806</v>
      </c>
      <c r="G141" s="51">
        <f>'NEG Commercial'!E141</f>
        <v>58</v>
      </c>
      <c r="H141" s="48">
        <f t="shared" si="10"/>
        <v>5.5921940684176016E-4</v>
      </c>
      <c r="I141" s="48">
        <f t="shared" si="11"/>
        <v>0.95357514751822281</v>
      </c>
      <c r="K141" s="72"/>
      <c r="L141" s="72"/>
    </row>
    <row r="142" spans="2:12" x14ac:dyDescent="0.2">
      <c r="B142" s="51">
        <f>'NEG Commercial'!C142</f>
        <v>2359</v>
      </c>
      <c r="C142" s="45">
        <f>IF('NEG Commercial Win'!B142&gt;40,40*(Rates!$E$13+Rates!$E$17)+('NEG Commercial Win'!B142-40)*(Rates!$E$13+Rates!$E$19),'NEG Commercial Win'!B142*(Rates!$E$13+Rates!$E$17))+Rates!$E$26</f>
        <v>1379.7038699999998</v>
      </c>
      <c r="D142" s="45">
        <f>IF('NEG Commercial Win'!B142&gt;40,40*(Rates!$F$13+Rates!$F$17)+('NEG Commercial Win'!B142-40)*(Rates!$F$13+Rates!$F$19),'NEG Commercial Win'!B142*(Rates!$F$13+Rates!$F$17))+Rates!$F$26</f>
        <v>1757.8279799999998</v>
      </c>
      <c r="E142" s="46">
        <f t="shared" si="8"/>
        <v>378.12410999999997</v>
      </c>
      <c r="F142" s="47">
        <f t="shared" si="9"/>
        <v>0.27406178834592965</v>
      </c>
      <c r="G142" s="51">
        <f>'NEG Commercial'!E142</f>
        <v>59</v>
      </c>
      <c r="H142" s="48">
        <f t="shared" si="10"/>
        <v>5.6886112075282499E-4</v>
      </c>
      <c r="I142" s="48">
        <f t="shared" si="11"/>
        <v>0.95414400863897564</v>
      </c>
      <c r="K142" s="72"/>
      <c r="L142" s="72"/>
    </row>
    <row r="143" spans="2:12" x14ac:dyDescent="0.2">
      <c r="B143" s="51">
        <f>'NEG Commercial'!C143</f>
        <v>2379</v>
      </c>
      <c r="C143" s="45">
        <f>IF('NEG Commercial Win'!B143&gt;40,40*(Rates!$E$13+Rates!$E$17)+('NEG Commercial Win'!B143-40)*(Rates!$E$13+Rates!$E$19),'NEG Commercial Win'!B143*(Rates!$E$13+Rates!$E$17))+Rates!$E$26</f>
        <v>1391.02647</v>
      </c>
      <c r="D143" s="45">
        <f>IF('NEG Commercial Win'!B143&gt;40,40*(Rates!$F$13+Rates!$F$17)+('NEG Commercial Win'!B143-40)*(Rates!$F$13+Rates!$F$19),'NEG Commercial Win'!B143*(Rates!$F$13+Rates!$F$17))+Rates!$F$26</f>
        <v>1772.3563799999999</v>
      </c>
      <c r="E143" s="46">
        <f t="shared" si="8"/>
        <v>381.32990999999993</v>
      </c>
      <c r="F143" s="47">
        <f t="shared" si="9"/>
        <v>0.27413562446442874</v>
      </c>
      <c r="G143" s="51">
        <f>'NEG Commercial'!E143</f>
        <v>38</v>
      </c>
      <c r="H143" s="48">
        <f t="shared" si="10"/>
        <v>3.6638512862046356E-4</v>
      </c>
      <c r="I143" s="48">
        <f t="shared" si="11"/>
        <v>0.95451039376759605</v>
      </c>
      <c r="K143" s="72"/>
      <c r="L143" s="72"/>
    </row>
    <row r="144" spans="2:12" x14ac:dyDescent="0.2">
      <c r="B144" s="51">
        <f>'NEG Commercial'!C144</f>
        <v>2399</v>
      </c>
      <c r="C144" s="45">
        <f>IF('NEG Commercial Win'!B144&gt;40,40*(Rates!$E$13+Rates!$E$17)+('NEG Commercial Win'!B144-40)*(Rates!$E$13+Rates!$E$19),'NEG Commercial Win'!B144*(Rates!$E$13+Rates!$E$17))+Rates!$E$26</f>
        <v>1402.34907</v>
      </c>
      <c r="D144" s="45">
        <f>IF('NEG Commercial Win'!B144&gt;40,40*(Rates!$F$13+Rates!$F$17)+('NEG Commercial Win'!B144-40)*(Rates!$F$13+Rates!$F$19),'NEG Commercial Win'!B144*(Rates!$F$13+Rates!$F$17))+Rates!$F$26</f>
        <v>1786.8847799999999</v>
      </c>
      <c r="E144" s="46">
        <f t="shared" si="8"/>
        <v>384.53570999999988</v>
      </c>
      <c r="F144" s="47">
        <f t="shared" si="9"/>
        <v>0.27420826827374717</v>
      </c>
      <c r="G144" s="51">
        <f>'NEG Commercial'!E144</f>
        <v>49</v>
      </c>
      <c r="H144" s="48">
        <f t="shared" si="10"/>
        <v>4.7244398164217669E-4</v>
      </c>
      <c r="I144" s="48">
        <f t="shared" si="11"/>
        <v>0.9549828377492382</v>
      </c>
      <c r="K144" s="72"/>
      <c r="L144" s="72"/>
    </row>
    <row r="145" spans="2:12" x14ac:dyDescent="0.2">
      <c r="B145" s="51">
        <f>'NEG Commercial'!C145</f>
        <v>2419</v>
      </c>
      <c r="C145" s="45">
        <f>IF('NEG Commercial Win'!B145&gt;40,40*(Rates!$E$13+Rates!$E$17)+('NEG Commercial Win'!B145-40)*(Rates!$E$13+Rates!$E$19),'NEG Commercial Win'!B145*(Rates!$E$13+Rates!$E$17))+Rates!$E$26</f>
        <v>1413.6716699999999</v>
      </c>
      <c r="D145" s="45">
        <f>IF('NEG Commercial Win'!B145&gt;40,40*(Rates!$F$13+Rates!$F$17)+('NEG Commercial Win'!B145-40)*(Rates!$F$13+Rates!$F$19),'NEG Commercial Win'!B145*(Rates!$F$13+Rates!$F$17))+Rates!$F$26</f>
        <v>1801.4131799999998</v>
      </c>
      <c r="E145" s="46">
        <f t="shared" si="8"/>
        <v>387.74150999999983</v>
      </c>
      <c r="F145" s="47">
        <f t="shared" si="9"/>
        <v>0.27427974842277192</v>
      </c>
      <c r="G145" s="51">
        <f>'NEG Commercial'!E145</f>
        <v>44</v>
      </c>
      <c r="H145" s="48">
        <f t="shared" si="10"/>
        <v>4.2423541208685256E-4</v>
      </c>
      <c r="I145" s="48">
        <f t="shared" si="11"/>
        <v>0.955407073161325</v>
      </c>
      <c r="K145" s="72"/>
      <c r="L145" s="72"/>
    </row>
    <row r="146" spans="2:12" x14ac:dyDescent="0.2">
      <c r="B146" s="51">
        <f>'NEG Commercial'!C146</f>
        <v>2439</v>
      </c>
      <c r="C146" s="45">
        <f>IF('NEG Commercial Win'!B146&gt;40,40*(Rates!$E$13+Rates!$E$17)+('NEG Commercial Win'!B146-40)*(Rates!$E$13+Rates!$E$19),'NEG Commercial Win'!B146*(Rates!$E$13+Rates!$E$17))+Rates!$E$26</f>
        <v>1424.9942699999999</v>
      </c>
      <c r="D146" s="45">
        <f>IF('NEG Commercial Win'!B146&gt;40,40*(Rates!$F$13+Rates!$F$17)+('NEG Commercial Win'!B146-40)*(Rates!$F$13+Rates!$F$19),'NEG Commercial Win'!B146*(Rates!$F$13+Rates!$F$17))+Rates!$F$26</f>
        <v>1815.9415799999999</v>
      </c>
      <c r="E146" s="46">
        <f t="shared" si="8"/>
        <v>390.94731000000002</v>
      </c>
      <c r="F146" s="47">
        <f t="shared" si="9"/>
        <v>0.27435009264984628</v>
      </c>
      <c r="G146" s="51">
        <f>'NEG Commercial'!E146</f>
        <v>67</v>
      </c>
      <c r="H146" s="48">
        <f t="shared" si="10"/>
        <v>6.459948320413437E-4</v>
      </c>
      <c r="I146" s="48">
        <f t="shared" si="11"/>
        <v>0.95605306799336631</v>
      </c>
      <c r="K146" s="72"/>
      <c r="L146" s="72"/>
    </row>
    <row r="147" spans="2:12" x14ac:dyDescent="0.2">
      <c r="B147" s="51">
        <f>'NEG Commercial'!C147</f>
        <v>2459</v>
      </c>
      <c r="C147" s="45">
        <f>IF('NEG Commercial Win'!B147&gt;40,40*(Rates!$E$13+Rates!$E$17)+('NEG Commercial Win'!B147-40)*(Rates!$E$13+Rates!$E$19),'NEG Commercial Win'!B147*(Rates!$E$13+Rates!$E$17))+Rates!$E$26</f>
        <v>1436.3168699999999</v>
      </c>
      <c r="D147" s="45">
        <f>IF('NEG Commercial Win'!B147&gt;40,40*(Rates!$F$13+Rates!$F$17)+('NEG Commercial Win'!B147-40)*(Rates!$F$13+Rates!$F$19),'NEG Commercial Win'!B147*(Rates!$F$13+Rates!$F$17))+Rates!$F$26</f>
        <v>1830.4699799999999</v>
      </c>
      <c r="E147" s="46">
        <f t="shared" si="8"/>
        <v>394.15310999999997</v>
      </c>
      <c r="F147" s="47">
        <f t="shared" si="9"/>
        <v>0.27441932781865885</v>
      </c>
      <c r="G147" s="51">
        <f>'NEG Commercial'!E147</f>
        <v>44</v>
      </c>
      <c r="H147" s="48">
        <f t="shared" si="10"/>
        <v>4.2423541208685256E-4</v>
      </c>
      <c r="I147" s="48">
        <f t="shared" si="11"/>
        <v>0.95647730340545312</v>
      </c>
      <c r="K147" s="72"/>
      <c r="L147" s="72"/>
    </row>
    <row r="148" spans="2:12" x14ac:dyDescent="0.2">
      <c r="B148" s="51">
        <f>'NEG Commercial'!C148</f>
        <v>2479</v>
      </c>
      <c r="C148" s="45">
        <f>IF('NEG Commercial Win'!B148&gt;40,40*(Rates!$E$13+Rates!$E$17)+('NEG Commercial Win'!B148-40)*(Rates!$E$13+Rates!$E$19),'NEG Commercial Win'!B148*(Rates!$E$13+Rates!$E$17))+Rates!$E$26</f>
        <v>1447.6394699999998</v>
      </c>
      <c r="D148" s="45">
        <f>IF('NEG Commercial Win'!B148&gt;40,40*(Rates!$F$13+Rates!$F$17)+('NEG Commercial Win'!B148-40)*(Rates!$F$13+Rates!$F$19),'NEG Commercial Win'!B148*(Rates!$F$13+Rates!$F$17))+Rates!$F$26</f>
        <v>1844.9983799999998</v>
      </c>
      <c r="E148" s="46">
        <f t="shared" si="8"/>
        <v>397.35890999999992</v>
      </c>
      <c r="F148" s="47">
        <f t="shared" si="9"/>
        <v>0.27448747995244976</v>
      </c>
      <c r="G148" s="51">
        <f>'NEG Commercial'!E148</f>
        <v>41</v>
      </c>
      <c r="H148" s="48">
        <f t="shared" si="10"/>
        <v>3.9531027035365809E-4</v>
      </c>
      <c r="I148" s="48">
        <f t="shared" si="11"/>
        <v>0.95687261367580678</v>
      </c>
      <c r="K148" s="72"/>
      <c r="L148" s="72"/>
    </row>
    <row r="149" spans="2:12" x14ac:dyDescent="0.2">
      <c r="B149" s="51">
        <f>'NEG Commercial'!C149</f>
        <v>2499</v>
      </c>
      <c r="C149" s="45">
        <f>IF('NEG Commercial Win'!B149&gt;40,40*(Rates!$E$13+Rates!$E$17)+('NEG Commercial Win'!B149-40)*(Rates!$E$13+Rates!$E$19),'NEG Commercial Win'!B149*(Rates!$E$13+Rates!$E$17))+Rates!$E$26</f>
        <v>1458.9620699999998</v>
      </c>
      <c r="D149" s="45">
        <f>IF('NEG Commercial Win'!B149&gt;40,40*(Rates!$F$13+Rates!$F$17)+('NEG Commercial Win'!B149-40)*(Rates!$F$13+Rates!$F$19),'NEG Commercial Win'!B149*(Rates!$F$13+Rates!$F$17))+Rates!$F$26</f>
        <v>1859.5267799999999</v>
      </c>
      <c r="E149" s="46">
        <f t="shared" si="8"/>
        <v>400.5647100000001</v>
      </c>
      <c r="F149" s="47">
        <f t="shared" si="9"/>
        <v>0.27455457426662239</v>
      </c>
      <c r="G149" s="51">
        <f>'NEG Commercial'!E149</f>
        <v>34</v>
      </c>
      <c r="H149" s="48">
        <f t="shared" si="10"/>
        <v>3.2781827297620426E-4</v>
      </c>
      <c r="I149" s="48">
        <f t="shared" si="11"/>
        <v>0.95720043194878301</v>
      </c>
      <c r="K149" s="72"/>
      <c r="L149" s="72"/>
    </row>
    <row r="150" spans="2:12" x14ac:dyDescent="0.2">
      <c r="B150" s="51">
        <f>'NEG Commercial'!C150</f>
        <v>2519</v>
      </c>
      <c r="C150" s="45">
        <f>IF('NEG Commercial Win'!B150&gt;40,40*(Rates!$E$13+Rates!$E$17)+('NEG Commercial Win'!B150-40)*(Rates!$E$13+Rates!$E$19),'NEG Commercial Win'!B150*(Rates!$E$13+Rates!$E$17))+Rates!$E$26</f>
        <v>1470.28467</v>
      </c>
      <c r="D150" s="45">
        <f>IF('NEG Commercial Win'!B150&gt;40,40*(Rates!$F$13+Rates!$F$17)+('NEG Commercial Win'!B150-40)*(Rates!$F$13+Rates!$F$19),'NEG Commercial Win'!B150*(Rates!$F$13+Rates!$F$17))+Rates!$F$26</f>
        <v>1874.0551799999998</v>
      </c>
      <c r="E150" s="46">
        <f t="shared" si="8"/>
        <v>403.77050999999983</v>
      </c>
      <c r="F150" s="47">
        <f t="shared" si="9"/>
        <v>0.27462063519984864</v>
      </c>
      <c r="G150" s="51">
        <f>'NEG Commercial'!E150</f>
        <v>52</v>
      </c>
      <c r="H150" s="48">
        <f t="shared" si="10"/>
        <v>5.0136912337537122E-4</v>
      </c>
      <c r="I150" s="48">
        <f t="shared" si="11"/>
        <v>0.95770180107215841</v>
      </c>
      <c r="K150" s="72"/>
      <c r="L150" s="72"/>
    </row>
    <row r="151" spans="2:12" x14ac:dyDescent="0.2">
      <c r="B151" s="51">
        <f>'NEG Commercial'!C151</f>
        <v>2539</v>
      </c>
      <c r="C151" s="45">
        <f>IF('NEG Commercial Win'!B151&gt;40,40*(Rates!$E$13+Rates!$E$17)+('NEG Commercial Win'!B151-40)*(Rates!$E$13+Rates!$E$19),'NEG Commercial Win'!B151*(Rates!$E$13+Rates!$E$17))+Rates!$E$26</f>
        <v>1481.60727</v>
      </c>
      <c r="D151" s="45">
        <f>IF('NEG Commercial Win'!B151&gt;40,40*(Rates!$F$13+Rates!$F$17)+('NEG Commercial Win'!B151-40)*(Rates!$F$13+Rates!$F$19),'NEG Commercial Win'!B151*(Rates!$F$13+Rates!$F$17))+Rates!$F$26</f>
        <v>1888.58358</v>
      </c>
      <c r="E151" s="46">
        <f t="shared" si="8"/>
        <v>406.97631000000001</v>
      </c>
      <c r="F151" s="47">
        <f t="shared" si="9"/>
        <v>0.27468568644374969</v>
      </c>
      <c r="G151" s="51">
        <f>'NEG Commercial'!E151</f>
        <v>40</v>
      </c>
      <c r="H151" s="48">
        <f t="shared" si="10"/>
        <v>3.8566855644259321E-4</v>
      </c>
      <c r="I151" s="48">
        <f t="shared" si="11"/>
        <v>0.95808746962860103</v>
      </c>
      <c r="K151" s="72"/>
      <c r="L151" s="72"/>
    </row>
    <row r="152" spans="2:12" x14ac:dyDescent="0.2">
      <c r="B152" s="51">
        <f>'NEG Commercial'!C152</f>
        <v>2559</v>
      </c>
      <c r="C152" s="45">
        <f>IF('NEG Commercial Win'!B152&gt;40,40*(Rates!$E$13+Rates!$E$17)+('NEG Commercial Win'!B152-40)*(Rates!$E$13+Rates!$E$19),'NEG Commercial Win'!B152*(Rates!$E$13+Rates!$E$17))+Rates!$E$26</f>
        <v>1492.9298699999999</v>
      </c>
      <c r="D152" s="45">
        <f>IF('NEG Commercial Win'!B152&gt;40,40*(Rates!$F$13+Rates!$F$17)+('NEG Commercial Win'!B152-40)*(Rates!$F$13+Rates!$F$19),'NEG Commercial Win'!B152*(Rates!$F$13+Rates!$F$17))+Rates!$F$26</f>
        <v>1903.1119799999999</v>
      </c>
      <c r="E152" s="46">
        <f t="shared" si="8"/>
        <v>410.18210999999997</v>
      </c>
      <c r="F152" s="47">
        <f t="shared" si="9"/>
        <v>0.27474975097122278</v>
      </c>
      <c r="G152" s="51">
        <f>'NEG Commercial'!E152</f>
        <v>44</v>
      </c>
      <c r="H152" s="48">
        <f t="shared" si="10"/>
        <v>4.2423541208685256E-4</v>
      </c>
      <c r="I152" s="48">
        <f t="shared" si="11"/>
        <v>0.95851170504068783</v>
      </c>
      <c r="K152" s="72"/>
      <c r="L152" s="72"/>
    </row>
    <row r="153" spans="2:12" x14ac:dyDescent="0.2">
      <c r="B153" s="51">
        <f>'NEG Commercial'!C153</f>
        <v>2579</v>
      </c>
      <c r="C153" s="45">
        <f>IF('NEG Commercial Win'!B153&gt;40,40*(Rates!$E$13+Rates!$E$17)+('NEG Commercial Win'!B153-40)*(Rates!$E$13+Rates!$E$19),'NEG Commercial Win'!B153*(Rates!$E$13+Rates!$E$17))+Rates!$E$26</f>
        <v>1504.2524699999999</v>
      </c>
      <c r="D153" s="45">
        <f>IF('NEG Commercial Win'!B153&gt;40,40*(Rates!$F$13+Rates!$F$17)+('NEG Commercial Win'!B153-40)*(Rates!$F$13+Rates!$F$19),'NEG Commercial Win'!B153*(Rates!$F$13+Rates!$F$17))+Rates!$F$26</f>
        <v>1917.6403799999998</v>
      </c>
      <c r="E153" s="46">
        <f t="shared" si="8"/>
        <v>413.38790999999992</v>
      </c>
      <c r="F153" s="47">
        <f t="shared" si="9"/>
        <v>0.27481285106349196</v>
      </c>
      <c r="G153" s="51">
        <f>'NEG Commercial'!E153</f>
        <v>40</v>
      </c>
      <c r="H153" s="48">
        <f t="shared" si="10"/>
        <v>3.8566855644259321E-4</v>
      </c>
      <c r="I153" s="48">
        <f t="shared" si="11"/>
        <v>0.95889737359713045</v>
      </c>
      <c r="K153" s="72"/>
      <c r="L153" s="72"/>
    </row>
    <row r="154" spans="2:12" x14ac:dyDescent="0.2">
      <c r="B154" s="51">
        <f>'NEG Commercial'!C154</f>
        <v>2599</v>
      </c>
      <c r="C154" s="45">
        <f>IF('NEG Commercial Win'!B154&gt;40,40*(Rates!$E$13+Rates!$E$17)+('NEG Commercial Win'!B154-40)*(Rates!$E$13+Rates!$E$19),'NEG Commercial Win'!B154*(Rates!$E$13+Rates!$E$17))+Rates!$E$26</f>
        <v>1515.5750699999999</v>
      </c>
      <c r="D154" s="45">
        <f>IF('NEG Commercial Win'!B154&gt;40,40*(Rates!$F$13+Rates!$F$17)+('NEG Commercial Win'!B154-40)*(Rates!$F$13+Rates!$F$19),'NEG Commercial Win'!B154*(Rates!$F$13+Rates!$F$17))+Rates!$F$26</f>
        <v>1932.16878</v>
      </c>
      <c r="E154" s="46">
        <f t="shared" si="8"/>
        <v>416.5937100000001</v>
      </c>
      <c r="F154" s="47">
        <f t="shared" si="9"/>
        <v>0.2748750083359448</v>
      </c>
      <c r="G154" s="51">
        <f>'NEG Commercial'!E154</f>
        <v>44</v>
      </c>
      <c r="H154" s="48">
        <f t="shared" si="10"/>
        <v>4.2423541208685256E-4</v>
      </c>
      <c r="I154" s="48">
        <f t="shared" si="11"/>
        <v>0.95932160900921726</v>
      </c>
      <c r="K154" s="72"/>
      <c r="L154" s="72"/>
    </row>
    <row r="155" spans="2:12" x14ac:dyDescent="0.2">
      <c r="B155" s="51">
        <f>'NEG Commercial'!C155</f>
        <v>2619</v>
      </c>
      <c r="C155" s="45">
        <f>IF('NEG Commercial Win'!B155&gt;40,40*(Rates!$E$13+Rates!$E$17)+('NEG Commercial Win'!B155-40)*(Rates!$E$13+Rates!$E$19),'NEG Commercial Win'!B155*(Rates!$E$13+Rates!$E$17))+Rates!$E$26</f>
        <v>1526.8976699999998</v>
      </c>
      <c r="D155" s="45">
        <f>IF('NEG Commercial Win'!B155&gt;40,40*(Rates!$F$13+Rates!$F$17)+('NEG Commercial Win'!B155-40)*(Rates!$F$13+Rates!$F$19),'NEG Commercial Win'!B155*(Rates!$F$13+Rates!$F$17))+Rates!$F$26</f>
        <v>1946.6971799999999</v>
      </c>
      <c r="E155" s="46">
        <f t="shared" si="8"/>
        <v>419.79951000000005</v>
      </c>
      <c r="F155" s="47">
        <f t="shared" si="9"/>
        <v>0.27493624376281883</v>
      </c>
      <c r="G155" s="51">
        <f>'NEG Commercial'!E155</f>
        <v>32</v>
      </c>
      <c r="H155" s="48">
        <f t="shared" si="10"/>
        <v>3.0853484515407461E-4</v>
      </c>
      <c r="I155" s="48">
        <f t="shared" si="11"/>
        <v>0.95963014385437129</v>
      </c>
      <c r="K155" s="72"/>
      <c r="L155" s="72"/>
    </row>
    <row r="156" spans="2:12" x14ac:dyDescent="0.2">
      <c r="B156" s="51">
        <f>'NEG Commercial'!C156</f>
        <v>2639</v>
      </c>
      <c r="C156" s="45">
        <f>IF('NEG Commercial Win'!B156&gt;40,40*(Rates!$E$13+Rates!$E$17)+('NEG Commercial Win'!B156-40)*(Rates!$E$13+Rates!$E$19),'NEG Commercial Win'!B156*(Rates!$E$13+Rates!$E$17))+Rates!$E$26</f>
        <v>1538.2202699999998</v>
      </c>
      <c r="D156" s="45">
        <f>IF('NEG Commercial Win'!B156&gt;40,40*(Rates!$F$13+Rates!$F$17)+('NEG Commercial Win'!B156-40)*(Rates!$F$13+Rates!$F$19),'NEG Commercial Win'!B156*(Rates!$F$13+Rates!$F$17))+Rates!$F$26</f>
        <v>1961.2255799999998</v>
      </c>
      <c r="E156" s="46">
        <f t="shared" si="8"/>
        <v>423.00531000000001</v>
      </c>
      <c r="F156" s="47">
        <f t="shared" si="9"/>
        <v>0.27499657770079966</v>
      </c>
      <c r="G156" s="51">
        <f>'NEG Commercial'!E156</f>
        <v>39</v>
      </c>
      <c r="H156" s="48">
        <f t="shared" si="10"/>
        <v>3.7602684253152838E-4</v>
      </c>
      <c r="I156" s="48">
        <f t="shared" si="11"/>
        <v>0.96000617069690286</v>
      </c>
      <c r="K156" s="72"/>
      <c r="L156" s="72"/>
    </row>
    <row r="157" spans="2:12" x14ac:dyDescent="0.2">
      <c r="B157" s="51">
        <f>'NEG Commercial'!C157</f>
        <v>2659</v>
      </c>
      <c r="C157" s="45">
        <f>IF('NEG Commercial Win'!B157&gt;40,40*(Rates!$E$13+Rates!$E$17)+('NEG Commercial Win'!B157-40)*(Rates!$E$13+Rates!$E$19),'NEG Commercial Win'!B157*(Rates!$E$13+Rates!$E$17))+Rates!$E$26</f>
        <v>1549.54287</v>
      </c>
      <c r="D157" s="45">
        <f>IF('NEG Commercial Win'!B157&gt;40,40*(Rates!$F$13+Rates!$F$17)+('NEG Commercial Win'!B157-40)*(Rates!$F$13+Rates!$F$19),'NEG Commercial Win'!B157*(Rates!$F$13+Rates!$F$17))+Rates!$F$26</f>
        <v>1975.75398</v>
      </c>
      <c r="E157" s="46">
        <f t="shared" si="8"/>
        <v>426.21110999999996</v>
      </c>
      <c r="F157" s="47">
        <f t="shared" si="9"/>
        <v>0.27505602991158284</v>
      </c>
      <c r="G157" s="51">
        <f>'NEG Commercial'!E157</f>
        <v>38</v>
      </c>
      <c r="H157" s="48">
        <f t="shared" si="10"/>
        <v>3.6638512862046356E-4</v>
      </c>
      <c r="I157" s="48">
        <f t="shared" si="11"/>
        <v>0.96037255582552328</v>
      </c>
      <c r="K157" s="72"/>
      <c r="L157" s="72"/>
    </row>
    <row r="158" spans="2:12" x14ac:dyDescent="0.2">
      <c r="B158" s="51">
        <f>'NEG Commercial'!C158</f>
        <v>2679</v>
      </c>
      <c r="C158" s="45">
        <f>IF('NEG Commercial Win'!B158&gt;40,40*(Rates!$E$13+Rates!$E$17)+('NEG Commercial Win'!B158-40)*(Rates!$E$13+Rates!$E$19),'NEG Commercial Win'!B158*(Rates!$E$13+Rates!$E$17))+Rates!$E$26</f>
        <v>1560.86547</v>
      </c>
      <c r="D158" s="45">
        <f>IF('NEG Commercial Win'!B158&gt;40,40*(Rates!$F$13+Rates!$F$17)+('NEG Commercial Win'!B158-40)*(Rates!$F$13+Rates!$F$19),'NEG Commercial Win'!B158*(Rates!$F$13+Rates!$F$17))+Rates!$F$26</f>
        <v>1990.2823799999999</v>
      </c>
      <c r="E158" s="46">
        <f t="shared" si="8"/>
        <v>429.41690999999992</v>
      </c>
      <c r="F158" s="47">
        <f t="shared" si="9"/>
        <v>0.27511461958345451</v>
      </c>
      <c r="G158" s="51">
        <f>'NEG Commercial'!E158</f>
        <v>35</v>
      </c>
      <c r="H158" s="48">
        <f t="shared" si="10"/>
        <v>3.3745998688726909E-4</v>
      </c>
      <c r="I158" s="48">
        <f t="shared" si="11"/>
        <v>0.96071001581241056</v>
      </c>
      <c r="K158" s="72"/>
      <c r="L158" s="72"/>
    </row>
    <row r="159" spans="2:12" x14ac:dyDescent="0.2">
      <c r="B159" s="51">
        <f>'NEG Commercial'!C159</f>
        <v>2699</v>
      </c>
      <c r="C159" s="45">
        <f>IF('NEG Commercial Win'!B159&gt;40,40*(Rates!$E$13+Rates!$E$17)+('NEG Commercial Win'!B159-40)*(Rates!$E$13+Rates!$E$19),'NEG Commercial Win'!B159*(Rates!$E$13+Rates!$E$17))+Rates!$E$26</f>
        <v>1572.1880699999999</v>
      </c>
      <c r="D159" s="45">
        <f>IF('NEG Commercial Win'!B159&gt;40,40*(Rates!$F$13+Rates!$F$17)+('NEG Commercial Win'!B159-40)*(Rates!$F$13+Rates!$F$19),'NEG Commercial Win'!B159*(Rates!$F$13+Rates!$F$17))+Rates!$F$26</f>
        <v>2004.8107799999998</v>
      </c>
      <c r="E159" s="46">
        <f t="shared" si="8"/>
        <v>432.62270999999987</v>
      </c>
      <c r="F159" s="47">
        <f t="shared" si="9"/>
        <v>0.27517236535193901</v>
      </c>
      <c r="G159" s="51">
        <f>'NEG Commercial'!E159</f>
        <v>39</v>
      </c>
      <c r="H159" s="48">
        <f t="shared" si="10"/>
        <v>3.7602684253152838E-4</v>
      </c>
      <c r="I159" s="48">
        <f t="shared" si="11"/>
        <v>0.96108604265494213</v>
      </c>
      <c r="K159" s="72"/>
      <c r="L159" s="72"/>
    </row>
    <row r="160" spans="2:12" x14ac:dyDescent="0.2">
      <c r="B160" s="51">
        <f>'NEG Commercial'!C160</f>
        <v>2719</v>
      </c>
      <c r="C160" s="45">
        <f>IF('NEG Commercial Win'!B160&gt;40,40*(Rates!$E$13+Rates!$E$17)+('NEG Commercial Win'!B160-40)*(Rates!$E$13+Rates!$E$19),'NEG Commercial Win'!B160*(Rates!$E$13+Rates!$E$17))+Rates!$E$26</f>
        <v>1583.5106699999999</v>
      </c>
      <c r="D160" s="45">
        <f>IF('NEG Commercial Win'!B160&gt;40,40*(Rates!$F$13+Rates!$F$17)+('NEG Commercial Win'!B160-40)*(Rates!$F$13+Rates!$F$19),'NEG Commercial Win'!B160*(Rates!$F$13+Rates!$F$17))+Rates!$F$26</f>
        <v>2019.3391799999999</v>
      </c>
      <c r="E160" s="46">
        <f t="shared" si="8"/>
        <v>435.82851000000005</v>
      </c>
      <c r="F160" s="47">
        <f t="shared" si="9"/>
        <v>0.27522928531956153</v>
      </c>
      <c r="G160" s="51">
        <f>'NEG Commercial'!E160</f>
        <v>43</v>
      </c>
      <c r="H160" s="48">
        <f t="shared" si="10"/>
        <v>4.1459369817578774E-4</v>
      </c>
      <c r="I160" s="48">
        <f t="shared" si="11"/>
        <v>0.96150063635311789</v>
      </c>
      <c r="K160" s="72"/>
      <c r="L160" s="72"/>
    </row>
    <row r="161" spans="2:12" x14ac:dyDescent="0.2">
      <c r="B161" s="51">
        <f>'NEG Commercial'!C161</f>
        <v>2739</v>
      </c>
      <c r="C161" s="45">
        <f>IF('NEG Commercial Win'!B161&gt;40,40*(Rates!$E$13+Rates!$E$17)+('NEG Commercial Win'!B161-40)*(Rates!$E$13+Rates!$E$19),'NEG Commercial Win'!B161*(Rates!$E$13+Rates!$E$17))+Rates!$E$26</f>
        <v>1594.8332699999999</v>
      </c>
      <c r="D161" s="45">
        <f>IF('NEG Commercial Win'!B161&gt;40,40*(Rates!$F$13+Rates!$F$17)+('NEG Commercial Win'!B161-40)*(Rates!$F$13+Rates!$F$19),'NEG Commercial Win'!B161*(Rates!$F$13+Rates!$F$17))+Rates!$F$26</f>
        <v>2033.8675799999999</v>
      </c>
      <c r="E161" s="46">
        <f t="shared" si="8"/>
        <v>439.03431</v>
      </c>
      <c r="F161" s="47">
        <f t="shared" si="9"/>
        <v>0.27528539707476762</v>
      </c>
      <c r="G161" s="51">
        <f>'NEG Commercial'!E161</f>
        <v>41</v>
      </c>
      <c r="H161" s="48">
        <f t="shared" si="10"/>
        <v>3.9531027035365809E-4</v>
      </c>
      <c r="I161" s="48">
        <f t="shared" si="11"/>
        <v>0.96189594662347155</v>
      </c>
      <c r="K161" s="72"/>
      <c r="L161" s="72"/>
    </row>
    <row r="162" spans="2:12" x14ac:dyDescent="0.2">
      <c r="B162" s="51">
        <f>'NEG Commercial'!C162</f>
        <v>2759</v>
      </c>
      <c r="C162" s="45">
        <f>IF('NEG Commercial Win'!B162&gt;40,40*(Rates!$E$13+Rates!$E$17)+('NEG Commercial Win'!B162-40)*(Rates!$E$13+Rates!$E$19),'NEG Commercial Win'!B162*(Rates!$E$13+Rates!$E$17))+Rates!$E$26</f>
        <v>1606.1558699999998</v>
      </c>
      <c r="D162" s="45">
        <f>IF('NEG Commercial Win'!B162&gt;40,40*(Rates!$F$13+Rates!$F$17)+('NEG Commercial Win'!B162-40)*(Rates!$F$13+Rates!$F$19),'NEG Commercial Win'!B162*(Rates!$F$13+Rates!$F$17))+Rates!$F$26</f>
        <v>2048.3959799999998</v>
      </c>
      <c r="E162" s="46">
        <f t="shared" si="8"/>
        <v>442.24010999999996</v>
      </c>
      <c r="F162" s="47">
        <f t="shared" si="9"/>
        <v>0.27534071771004393</v>
      </c>
      <c r="G162" s="51">
        <f>'NEG Commercial'!E162</f>
        <v>30</v>
      </c>
      <c r="H162" s="48">
        <f t="shared" si="10"/>
        <v>2.8925141733194491E-4</v>
      </c>
      <c r="I162" s="48">
        <f t="shared" si="11"/>
        <v>0.96218519804080349</v>
      </c>
      <c r="K162" s="72"/>
      <c r="L162" s="72"/>
    </row>
    <row r="163" spans="2:12" x14ac:dyDescent="0.2">
      <c r="B163" s="51">
        <f>'NEG Commercial'!C163</f>
        <v>2779</v>
      </c>
      <c r="C163" s="45">
        <f>IF('NEG Commercial Win'!B163&gt;40,40*(Rates!$E$13+Rates!$E$17)+('NEG Commercial Win'!B163-40)*(Rates!$E$13+Rates!$E$19),'NEG Commercial Win'!B163*(Rates!$E$13+Rates!$E$17))+Rates!$E$26</f>
        <v>1617.47847</v>
      </c>
      <c r="D163" s="45">
        <f>IF('NEG Commercial Win'!B163&gt;40,40*(Rates!$F$13+Rates!$F$17)+('NEG Commercial Win'!B163-40)*(Rates!$F$13+Rates!$F$19),'NEG Commercial Win'!B163*(Rates!$F$13+Rates!$F$17))+Rates!$F$26</f>
        <v>2062.9243799999999</v>
      </c>
      <c r="E163" s="46">
        <f t="shared" si="8"/>
        <v>445.44590999999991</v>
      </c>
      <c r="F163" s="47">
        <f t="shared" si="9"/>
        <v>0.27539526383927687</v>
      </c>
      <c r="G163" s="51">
        <f>'NEG Commercial'!E163</f>
        <v>36</v>
      </c>
      <c r="H163" s="48">
        <f t="shared" si="10"/>
        <v>3.4710170079833391E-4</v>
      </c>
      <c r="I163" s="48">
        <f t="shared" si="11"/>
        <v>0.96253229974160182</v>
      </c>
      <c r="K163" s="72"/>
      <c r="L163" s="72"/>
    </row>
    <row r="164" spans="2:12" x14ac:dyDescent="0.2">
      <c r="B164" s="51">
        <f>'NEG Commercial'!C164</f>
        <v>2799</v>
      </c>
      <c r="C164" s="45">
        <f>IF('NEG Commercial Win'!B164&gt;40,40*(Rates!$E$13+Rates!$E$17)+('NEG Commercial Win'!B164-40)*(Rates!$E$13+Rates!$E$19),'NEG Commercial Win'!B164*(Rates!$E$13+Rates!$E$17))+Rates!$E$26</f>
        <v>1628.80107</v>
      </c>
      <c r="D164" s="45">
        <f>IF('NEG Commercial Win'!B164&gt;40,40*(Rates!$F$13+Rates!$F$17)+('NEG Commercial Win'!B164-40)*(Rates!$F$13+Rates!$F$19),'NEG Commercial Win'!B164*(Rates!$F$13+Rates!$F$17))+Rates!$F$26</f>
        <v>2077.4527800000001</v>
      </c>
      <c r="E164" s="46">
        <f t="shared" si="8"/>
        <v>448.65171000000009</v>
      </c>
      <c r="F164" s="47">
        <f t="shared" si="9"/>
        <v>0.27544905161438782</v>
      </c>
      <c r="G164" s="51">
        <f>'NEG Commercial'!E164</f>
        <v>30</v>
      </c>
      <c r="H164" s="48">
        <f t="shared" si="10"/>
        <v>2.8925141733194491E-4</v>
      </c>
      <c r="I164" s="48">
        <f t="shared" si="11"/>
        <v>0.96282155115893375</v>
      </c>
      <c r="K164" s="72"/>
      <c r="L164" s="72"/>
    </row>
    <row r="165" spans="2:12" x14ac:dyDescent="0.2">
      <c r="B165" s="51">
        <f>'NEG Commercial'!C165</f>
        <v>2819</v>
      </c>
      <c r="C165" s="45">
        <f>IF('NEG Commercial Win'!B165&gt;40,40*(Rates!$E$13+Rates!$E$17)+('NEG Commercial Win'!B165-40)*(Rates!$E$13+Rates!$E$19),'NEG Commercial Win'!B165*(Rates!$E$13+Rates!$E$17))+Rates!$E$26</f>
        <v>1640.1236699999999</v>
      </c>
      <c r="D165" s="45">
        <f>IF('NEG Commercial Win'!B165&gt;40,40*(Rates!$F$13+Rates!$F$17)+('NEG Commercial Win'!B165-40)*(Rates!$F$13+Rates!$F$19),'NEG Commercial Win'!B165*(Rates!$F$13+Rates!$F$17))+Rates!$F$26</f>
        <v>2091.9811799999998</v>
      </c>
      <c r="E165" s="46">
        <f t="shared" si="8"/>
        <v>451.85750999999982</v>
      </c>
      <c r="F165" s="47">
        <f t="shared" si="9"/>
        <v>0.27550209674127796</v>
      </c>
      <c r="G165" s="51">
        <f>'NEG Commercial'!E165</f>
        <v>36</v>
      </c>
      <c r="H165" s="48">
        <f t="shared" si="10"/>
        <v>3.4710170079833391E-4</v>
      </c>
      <c r="I165" s="48">
        <f t="shared" si="11"/>
        <v>0.96316865285973208</v>
      </c>
      <c r="K165" s="72"/>
      <c r="L165" s="72"/>
    </row>
    <row r="166" spans="2:12" x14ac:dyDescent="0.2">
      <c r="B166" s="51">
        <f>'NEG Commercial'!C166</f>
        <v>2839</v>
      </c>
      <c r="C166" s="45">
        <f>IF('NEG Commercial Win'!B166&gt;40,40*(Rates!$E$13+Rates!$E$17)+('NEG Commercial Win'!B166-40)*(Rates!$E$13+Rates!$E$19),'NEG Commercial Win'!B166*(Rates!$E$13+Rates!$E$17))+Rates!$E$26</f>
        <v>1651.4462699999999</v>
      </c>
      <c r="D166" s="45">
        <f>IF('NEG Commercial Win'!B166&gt;40,40*(Rates!$F$13+Rates!$F$17)+('NEG Commercial Win'!B166-40)*(Rates!$F$13+Rates!$F$19),'NEG Commercial Win'!B166*(Rates!$F$13+Rates!$F$17))+Rates!$F$26</f>
        <v>2106.5095799999999</v>
      </c>
      <c r="E166" s="46">
        <f t="shared" si="8"/>
        <v>455.06331</v>
      </c>
      <c r="F166" s="47">
        <f t="shared" si="9"/>
        <v>0.27555441449512008</v>
      </c>
      <c r="G166" s="51">
        <f>'NEG Commercial'!E166</f>
        <v>34</v>
      </c>
      <c r="H166" s="48">
        <f t="shared" si="10"/>
        <v>3.2781827297620426E-4</v>
      </c>
      <c r="I166" s="48">
        <f t="shared" si="11"/>
        <v>0.96349647113270831</v>
      </c>
      <c r="K166" s="72"/>
      <c r="L166" s="72"/>
    </row>
    <row r="167" spans="2:12" x14ac:dyDescent="0.2">
      <c r="B167" s="51">
        <f>'NEG Commercial'!C167</f>
        <v>2859</v>
      </c>
      <c r="C167" s="45">
        <f>IF('NEG Commercial Win'!B167&gt;40,40*(Rates!$E$13+Rates!$E$17)+('NEG Commercial Win'!B167-40)*(Rates!$E$13+Rates!$E$19),'NEG Commercial Win'!B167*(Rates!$E$13+Rates!$E$17))+Rates!$E$26</f>
        <v>1662.7688699999999</v>
      </c>
      <c r="D167" s="45">
        <f>IF('NEG Commercial Win'!B167&gt;40,40*(Rates!$F$13+Rates!$F$17)+('NEG Commercial Win'!B167-40)*(Rates!$F$13+Rates!$F$19),'NEG Commercial Win'!B167*(Rates!$F$13+Rates!$F$17))+Rates!$F$26</f>
        <v>2121.0379800000001</v>
      </c>
      <c r="E167" s="46">
        <f t="shared" si="8"/>
        <v>458.26911000000018</v>
      </c>
      <c r="F167" s="47">
        <f t="shared" si="9"/>
        <v>0.27560601973502197</v>
      </c>
      <c r="G167" s="51">
        <f>'NEG Commercial'!E167</f>
        <v>27</v>
      </c>
      <c r="H167" s="48">
        <f t="shared" si="10"/>
        <v>2.6032627559875043E-4</v>
      </c>
      <c r="I167" s="48">
        <f t="shared" si="11"/>
        <v>0.96375679740830711</v>
      </c>
      <c r="K167" s="72"/>
      <c r="L167" s="72"/>
    </row>
    <row r="168" spans="2:12" x14ac:dyDescent="0.2">
      <c r="B168" s="51">
        <f>'NEG Commercial'!C168</f>
        <v>2879</v>
      </c>
      <c r="C168" s="45">
        <f>IF('NEG Commercial Win'!B168&gt;40,40*(Rates!$E$13+Rates!$E$17)+('NEG Commercial Win'!B168-40)*(Rates!$E$13+Rates!$E$19),'NEG Commercial Win'!B168*(Rates!$E$13+Rates!$E$17))+Rates!$E$26</f>
        <v>1674.0914699999998</v>
      </c>
      <c r="D168" s="45">
        <f>IF('NEG Commercial Win'!B168&gt;40,40*(Rates!$F$13+Rates!$F$17)+('NEG Commercial Win'!B168-40)*(Rates!$F$13+Rates!$F$19),'NEG Commercial Win'!B168*(Rates!$F$13+Rates!$F$17))+Rates!$F$26</f>
        <v>2135.5663800000002</v>
      </c>
      <c r="E168" s="46">
        <f t="shared" si="8"/>
        <v>461.47491000000036</v>
      </c>
      <c r="F168" s="47">
        <f t="shared" si="9"/>
        <v>0.27565692691809751</v>
      </c>
      <c r="G168" s="51">
        <f>'NEG Commercial'!E168</f>
        <v>29</v>
      </c>
      <c r="H168" s="48">
        <f t="shared" si="10"/>
        <v>2.7960970342088008E-4</v>
      </c>
      <c r="I168" s="48">
        <f t="shared" si="11"/>
        <v>0.964036407111728</v>
      </c>
      <c r="K168" s="72"/>
      <c r="L168" s="72"/>
    </row>
    <row r="169" spans="2:12" x14ac:dyDescent="0.2">
      <c r="B169" s="51">
        <f>'NEG Commercial'!C169</f>
        <v>2899</v>
      </c>
      <c r="C169" s="45">
        <f>IF('NEG Commercial Win'!B169&gt;40,40*(Rates!$E$13+Rates!$E$17)+('NEG Commercial Win'!B169-40)*(Rates!$E$13+Rates!$E$19),'NEG Commercial Win'!B169*(Rates!$E$13+Rates!$E$17))+Rates!$E$26</f>
        <v>1685.4140699999998</v>
      </c>
      <c r="D169" s="45">
        <f>IF('NEG Commercial Win'!B169&gt;40,40*(Rates!$F$13+Rates!$F$17)+('NEG Commercial Win'!B169-40)*(Rates!$F$13+Rates!$F$19),'NEG Commercial Win'!B169*(Rates!$F$13+Rates!$F$17))+Rates!$F$26</f>
        <v>2150.0947799999999</v>
      </c>
      <c r="E169" s="46">
        <f t="shared" si="8"/>
        <v>464.68071000000009</v>
      </c>
      <c r="F169" s="47">
        <f t="shared" si="9"/>
        <v>0.27570715011296903</v>
      </c>
      <c r="G169" s="51">
        <f>'NEG Commercial'!E169</f>
        <v>30</v>
      </c>
      <c r="H169" s="48">
        <f t="shared" si="10"/>
        <v>2.8925141733194491E-4</v>
      </c>
      <c r="I169" s="48">
        <f t="shared" si="11"/>
        <v>0.96432565852905994</v>
      </c>
      <c r="K169" s="72"/>
      <c r="L169" s="72"/>
    </row>
    <row r="170" spans="2:12" x14ac:dyDescent="0.2">
      <c r="B170" s="51">
        <f>'NEG Commercial'!C170</f>
        <v>2919</v>
      </c>
      <c r="C170" s="45">
        <f>IF('NEG Commercial Win'!B170&gt;40,40*(Rates!$E$13+Rates!$E$17)+('NEG Commercial Win'!B170-40)*(Rates!$E$13+Rates!$E$19),'NEG Commercial Win'!B170*(Rates!$E$13+Rates!$E$17))+Rates!$E$26</f>
        <v>1696.73667</v>
      </c>
      <c r="D170" s="45">
        <f>IF('NEG Commercial Win'!B170&gt;40,40*(Rates!$F$13+Rates!$F$17)+('NEG Commercial Win'!B170-40)*(Rates!$F$13+Rates!$F$19),'NEG Commercial Win'!B170*(Rates!$F$13+Rates!$F$17))+Rates!$F$26</f>
        <v>2164.62318</v>
      </c>
      <c r="E170" s="46">
        <f t="shared" si="8"/>
        <v>467.88651000000004</v>
      </c>
      <c r="F170" s="47">
        <f t="shared" si="9"/>
        <v>0.27575670301273092</v>
      </c>
      <c r="G170" s="51">
        <f>'NEG Commercial'!E170</f>
        <v>29</v>
      </c>
      <c r="H170" s="48">
        <f t="shared" si="10"/>
        <v>2.7960970342088008E-4</v>
      </c>
      <c r="I170" s="48">
        <f t="shared" si="11"/>
        <v>0.96460526823248083</v>
      </c>
      <c r="K170" s="72"/>
      <c r="L170" s="72"/>
    </row>
    <row r="171" spans="2:12" x14ac:dyDescent="0.2">
      <c r="B171" s="51">
        <f>'NEG Commercial'!C171</f>
        <v>2939</v>
      </c>
      <c r="C171" s="45">
        <f>IF('NEG Commercial Win'!B171&gt;40,40*(Rates!$E$13+Rates!$E$17)+('NEG Commercial Win'!B171-40)*(Rates!$E$13+Rates!$E$19),'NEG Commercial Win'!B171*(Rates!$E$13+Rates!$E$17))+Rates!$E$26</f>
        <v>1708.05927</v>
      </c>
      <c r="D171" s="45">
        <f>IF('NEG Commercial Win'!B171&gt;40,40*(Rates!$F$13+Rates!$F$17)+('NEG Commercial Win'!B171-40)*(Rates!$F$13+Rates!$F$19),'NEG Commercial Win'!B171*(Rates!$F$13+Rates!$F$17))+Rates!$F$26</f>
        <v>2179.1515800000002</v>
      </c>
      <c r="E171" s="46">
        <f t="shared" si="8"/>
        <v>471.09231000000023</v>
      </c>
      <c r="F171" s="47">
        <f t="shared" si="9"/>
        <v>0.27580559894739498</v>
      </c>
      <c r="G171" s="51">
        <f>'NEG Commercial'!E171</f>
        <v>36</v>
      </c>
      <c r="H171" s="48">
        <f t="shared" si="10"/>
        <v>3.4710170079833391E-4</v>
      </c>
      <c r="I171" s="48">
        <f t="shared" si="11"/>
        <v>0.96495236993327915</v>
      </c>
      <c r="K171" s="72"/>
      <c r="L171" s="72"/>
    </row>
    <row r="172" spans="2:12" x14ac:dyDescent="0.2">
      <c r="B172" s="51">
        <f>'NEG Commercial'!C172</f>
        <v>2959</v>
      </c>
      <c r="C172" s="45">
        <f>IF('NEG Commercial Win'!B172&gt;40,40*(Rates!$E$13+Rates!$E$17)+('NEG Commercial Win'!B172-40)*(Rates!$E$13+Rates!$E$19),'NEG Commercial Win'!B172*(Rates!$E$13+Rates!$E$17))+Rates!$E$26</f>
        <v>1719.3818699999999</v>
      </c>
      <c r="D172" s="45">
        <f>IF('NEG Commercial Win'!B172&gt;40,40*(Rates!$F$13+Rates!$F$17)+('NEG Commercial Win'!B172-40)*(Rates!$F$13+Rates!$F$19),'NEG Commercial Win'!B172*(Rates!$F$13+Rates!$F$17))+Rates!$F$26</f>
        <v>2193.6799799999999</v>
      </c>
      <c r="E172" s="46">
        <f t="shared" si="8"/>
        <v>474.29810999999995</v>
      </c>
      <c r="F172" s="47">
        <f t="shared" si="9"/>
        <v>0.27585385089584546</v>
      </c>
      <c r="G172" s="51">
        <f>'NEG Commercial'!E172</f>
        <v>21</v>
      </c>
      <c r="H172" s="48">
        <f t="shared" si="10"/>
        <v>2.0247599213236146E-4</v>
      </c>
      <c r="I172" s="48">
        <f t="shared" si="11"/>
        <v>0.96515484592541156</v>
      </c>
      <c r="K172" s="72"/>
      <c r="L172" s="72"/>
    </row>
    <row r="173" spans="2:12" x14ac:dyDescent="0.2">
      <c r="B173" s="51">
        <f>'NEG Commercial'!C173</f>
        <v>2979</v>
      </c>
      <c r="C173" s="45">
        <f>IF('NEG Commercial Win'!B173&gt;40,40*(Rates!$E$13+Rates!$E$17)+('NEG Commercial Win'!B173-40)*(Rates!$E$13+Rates!$E$19),'NEG Commercial Win'!B173*(Rates!$E$13+Rates!$E$17))+Rates!$E$26</f>
        <v>1730.7044699999999</v>
      </c>
      <c r="D173" s="45">
        <f>IF('NEG Commercial Win'!B173&gt;40,40*(Rates!$F$13+Rates!$F$17)+('NEG Commercial Win'!B173-40)*(Rates!$F$13+Rates!$F$19),'NEG Commercial Win'!B173*(Rates!$F$13+Rates!$F$17))+Rates!$F$26</f>
        <v>2208.20838</v>
      </c>
      <c r="E173" s="46">
        <f t="shared" si="8"/>
        <v>477.50391000000013</v>
      </c>
      <c r="F173" s="47">
        <f t="shared" si="9"/>
        <v>0.27590147149732624</v>
      </c>
      <c r="G173" s="51">
        <f>'NEG Commercial'!E173</f>
        <v>32</v>
      </c>
      <c r="H173" s="48">
        <f t="shared" si="10"/>
        <v>3.0853484515407461E-4</v>
      </c>
      <c r="I173" s="48">
        <f t="shared" si="11"/>
        <v>0.96546338077056559</v>
      </c>
      <c r="K173" s="72"/>
      <c r="L173" s="72"/>
    </row>
    <row r="174" spans="2:12" x14ac:dyDescent="0.2">
      <c r="B174" s="51">
        <f>'NEG Commercial'!C174</f>
        <v>2999</v>
      </c>
      <c r="C174" s="45">
        <f>IF('NEG Commercial Win'!B174&gt;40,40*(Rates!$E$13+Rates!$E$17)+('NEG Commercial Win'!B174-40)*(Rates!$E$13+Rates!$E$19),'NEG Commercial Win'!B174*(Rates!$E$13+Rates!$E$17))+Rates!$E$26</f>
        <v>1742.0270699999999</v>
      </c>
      <c r="D174" s="45">
        <f>IF('NEG Commercial Win'!B174&gt;40,40*(Rates!$F$13+Rates!$F$17)+('NEG Commercial Win'!B174-40)*(Rates!$F$13+Rates!$F$19),'NEG Commercial Win'!B174*(Rates!$F$13+Rates!$F$17))+Rates!$F$26</f>
        <v>2222.7367800000002</v>
      </c>
      <c r="E174" s="46">
        <f t="shared" si="8"/>
        <v>480.70971000000031</v>
      </c>
      <c r="F174" s="47">
        <f t="shared" si="9"/>
        <v>0.27594847306247677</v>
      </c>
      <c r="G174" s="51">
        <f>'NEG Commercial'!E174</f>
        <v>31</v>
      </c>
      <c r="H174" s="48">
        <f t="shared" si="10"/>
        <v>2.9889313124300973E-4</v>
      </c>
      <c r="I174" s="48">
        <f t="shared" si="11"/>
        <v>0.96576227390180858</v>
      </c>
      <c r="K174" s="72"/>
      <c r="L174" s="72"/>
    </row>
    <row r="175" spans="2:12" x14ac:dyDescent="0.2">
      <c r="B175" s="51">
        <f>'NEG Commercial'!C175</f>
        <v>3019</v>
      </c>
      <c r="C175" s="45">
        <f>IF('NEG Commercial Win'!B175&gt;40,40*(Rates!$E$13+Rates!$E$17)+('NEG Commercial Win'!B175-40)*(Rates!$E$13+Rates!$E$19),'NEG Commercial Win'!B175*(Rates!$E$13+Rates!$E$17))+Rates!$E$26</f>
        <v>1753.3496699999998</v>
      </c>
      <c r="D175" s="45">
        <f>IF('NEG Commercial Win'!B175&gt;40,40*(Rates!$F$13+Rates!$F$17)+('NEG Commercial Win'!B175-40)*(Rates!$F$13+Rates!$F$19),'NEG Commercial Win'!B175*(Rates!$F$13+Rates!$F$17))+Rates!$F$26</f>
        <v>2237.2651799999999</v>
      </c>
      <c r="E175" s="46">
        <f t="shared" si="8"/>
        <v>483.91551000000004</v>
      </c>
      <c r="F175" s="47">
        <f t="shared" si="9"/>
        <v>0.27599486758394298</v>
      </c>
      <c r="G175" s="51">
        <f>'NEG Commercial'!E175</f>
        <v>42</v>
      </c>
      <c r="H175" s="48">
        <f t="shared" si="10"/>
        <v>4.0495198426472291E-4</v>
      </c>
      <c r="I175" s="48">
        <f t="shared" si="11"/>
        <v>0.96616722588607329</v>
      </c>
      <c r="K175" s="72"/>
      <c r="L175" s="72"/>
    </row>
    <row r="176" spans="2:12" x14ac:dyDescent="0.2">
      <c r="B176" s="51">
        <f>'NEG Commercial'!C176</f>
        <v>3039</v>
      </c>
      <c r="C176" s="45">
        <f>IF('NEG Commercial Win'!B176&gt;40,40*(Rates!$E$13+Rates!$E$17)+('NEG Commercial Win'!B176-40)*(Rates!$E$13+Rates!$E$19),'NEG Commercial Win'!B176*(Rates!$E$13+Rates!$E$17))+Rates!$E$26</f>
        <v>1764.67227</v>
      </c>
      <c r="D176" s="45">
        <f>IF('NEG Commercial Win'!B176&gt;40,40*(Rates!$F$13+Rates!$F$17)+('NEG Commercial Win'!B176-40)*(Rates!$F$13+Rates!$F$19),'NEG Commercial Win'!B176*(Rates!$F$13+Rates!$F$17))+Rates!$F$26</f>
        <v>2251.79358</v>
      </c>
      <c r="E176" s="46">
        <f t="shared" si="8"/>
        <v>487.12130999999999</v>
      </c>
      <c r="F176" s="47">
        <f t="shared" si="9"/>
        <v>0.27604066674657951</v>
      </c>
      <c r="G176" s="51">
        <f>'NEG Commercial'!E176</f>
        <v>35</v>
      </c>
      <c r="H176" s="48">
        <f t="shared" si="10"/>
        <v>3.3745998688726909E-4</v>
      </c>
      <c r="I176" s="48">
        <f t="shared" si="11"/>
        <v>0.96650468587296057</v>
      </c>
      <c r="K176" s="72"/>
      <c r="L176" s="72"/>
    </row>
    <row r="177" spans="2:12" x14ac:dyDescent="0.2">
      <c r="B177" s="51">
        <f>'NEG Commercial'!C177</f>
        <v>3059</v>
      </c>
      <c r="C177" s="45">
        <f>IF('NEG Commercial Win'!B177&gt;40,40*(Rates!$E$13+Rates!$E$17)+('NEG Commercial Win'!B177-40)*(Rates!$E$13+Rates!$E$19),'NEG Commercial Win'!B177*(Rates!$E$13+Rates!$E$17))+Rates!$E$26</f>
        <v>1775.99487</v>
      </c>
      <c r="D177" s="45">
        <f>IF('NEG Commercial Win'!B177&gt;40,40*(Rates!$F$13+Rates!$F$17)+('NEG Commercial Win'!B177-40)*(Rates!$F$13+Rates!$F$19),'NEG Commercial Win'!B177*(Rates!$F$13+Rates!$F$17))+Rates!$F$26</f>
        <v>2266.3219800000002</v>
      </c>
      <c r="E177" s="46">
        <f t="shared" si="8"/>
        <v>490.32711000000018</v>
      </c>
      <c r="F177" s="47">
        <f t="shared" si="9"/>
        <v>0.27608588193726041</v>
      </c>
      <c r="G177" s="51">
        <f>'NEG Commercial'!E177</f>
        <v>34</v>
      </c>
      <c r="H177" s="48">
        <f t="shared" si="10"/>
        <v>3.2781827297620426E-4</v>
      </c>
      <c r="I177" s="48">
        <f t="shared" si="11"/>
        <v>0.9668325041459368</v>
      </c>
      <c r="K177" s="72"/>
      <c r="L177" s="72"/>
    </row>
    <row r="178" spans="2:12" x14ac:dyDescent="0.2">
      <c r="B178" s="51">
        <f>'NEG Commercial'!C178</f>
        <v>3079</v>
      </c>
      <c r="C178" s="45">
        <f>IF('NEG Commercial Win'!B178&gt;40,40*(Rates!$E$13+Rates!$E$17)+('NEG Commercial Win'!B178-40)*(Rates!$E$13+Rates!$E$19),'NEG Commercial Win'!B178*(Rates!$E$13+Rates!$E$17))+Rates!$E$26</f>
        <v>1787.31747</v>
      </c>
      <c r="D178" s="45">
        <f>IF('NEG Commercial Win'!B178&gt;40,40*(Rates!$F$13+Rates!$F$17)+('NEG Commercial Win'!B178-40)*(Rates!$F$13+Rates!$F$19),'NEG Commercial Win'!B178*(Rates!$F$13+Rates!$F$17))+Rates!$F$26</f>
        <v>2280.8503799999999</v>
      </c>
      <c r="E178" s="46">
        <f t="shared" si="8"/>
        <v>493.5329099999999</v>
      </c>
      <c r="F178" s="47">
        <f t="shared" si="9"/>
        <v>0.27613052425431722</v>
      </c>
      <c r="G178" s="51">
        <f>'NEG Commercial'!E178</f>
        <v>29</v>
      </c>
      <c r="H178" s="48">
        <f t="shared" si="10"/>
        <v>2.7960970342088008E-4</v>
      </c>
      <c r="I178" s="48">
        <f t="shared" si="11"/>
        <v>0.96711211384935769</v>
      </c>
      <c r="K178" s="72"/>
      <c r="L178" s="72"/>
    </row>
    <row r="179" spans="2:12" x14ac:dyDescent="0.2">
      <c r="B179" s="51">
        <f>'NEG Commercial'!C179</f>
        <v>3099</v>
      </c>
      <c r="C179" s="45">
        <f>IF('NEG Commercial Win'!B179&gt;40,40*(Rates!$E$13+Rates!$E$17)+('NEG Commercial Win'!B179-40)*(Rates!$E$13+Rates!$E$19),'NEG Commercial Win'!B179*(Rates!$E$13+Rates!$E$17))+Rates!$E$26</f>
        <v>1798.6400699999999</v>
      </c>
      <c r="D179" s="45">
        <f>IF('NEG Commercial Win'!B179&gt;40,40*(Rates!$F$13+Rates!$F$17)+('NEG Commercial Win'!B179-40)*(Rates!$F$13+Rates!$F$19),'NEG Commercial Win'!B179*(Rates!$F$13+Rates!$F$17))+Rates!$F$26</f>
        <v>2295.37878</v>
      </c>
      <c r="E179" s="46">
        <f t="shared" si="8"/>
        <v>496.73871000000008</v>
      </c>
      <c r="F179" s="47">
        <f t="shared" si="9"/>
        <v>0.27617460451662246</v>
      </c>
      <c r="G179" s="51">
        <f>'NEG Commercial'!E179</f>
        <v>20</v>
      </c>
      <c r="H179" s="48">
        <f t="shared" si="10"/>
        <v>1.928342782212966E-4</v>
      </c>
      <c r="I179" s="48">
        <f t="shared" si="11"/>
        <v>0.96730494812757895</v>
      </c>
      <c r="K179" s="72"/>
      <c r="L179" s="72"/>
    </row>
    <row r="180" spans="2:12" x14ac:dyDescent="0.2">
      <c r="B180" s="51">
        <f>'NEG Commercial'!C180</f>
        <v>3119</v>
      </c>
      <c r="C180" s="45">
        <f>IF('NEG Commercial Win'!B180&gt;40,40*(Rates!$E$13+Rates!$E$17)+('NEG Commercial Win'!B180-40)*(Rates!$E$13+Rates!$E$19),'NEG Commercial Win'!B180*(Rates!$E$13+Rates!$E$17))+Rates!$E$26</f>
        <v>1809.9626699999999</v>
      </c>
      <c r="D180" s="45">
        <f>IF('NEG Commercial Win'!B180&gt;40,40*(Rates!$F$13+Rates!$F$17)+('NEG Commercial Win'!B180-40)*(Rates!$F$13+Rates!$F$19),'NEG Commercial Win'!B180*(Rates!$F$13+Rates!$F$17))+Rates!$F$26</f>
        <v>2309.9071800000002</v>
      </c>
      <c r="E180" s="46">
        <f t="shared" si="8"/>
        <v>499.94451000000026</v>
      </c>
      <c r="F180" s="47">
        <f t="shared" si="9"/>
        <v>0.27621813327232891</v>
      </c>
      <c r="G180" s="51">
        <f>'NEG Commercial'!E180</f>
        <v>29</v>
      </c>
      <c r="H180" s="48">
        <f t="shared" si="10"/>
        <v>2.7960970342088008E-4</v>
      </c>
      <c r="I180" s="48">
        <f t="shared" si="11"/>
        <v>0.96758455783099984</v>
      </c>
      <c r="K180" s="72"/>
      <c r="L180" s="72"/>
    </row>
    <row r="181" spans="2:12" x14ac:dyDescent="0.2">
      <c r="B181" s="51">
        <f>'NEG Commercial'!C181</f>
        <v>3139</v>
      </c>
      <c r="C181" s="45">
        <f>IF('NEG Commercial Win'!B181&gt;40,40*(Rates!$E$13+Rates!$E$17)+('NEG Commercial Win'!B181-40)*(Rates!$E$13+Rates!$E$19),'NEG Commercial Win'!B181*(Rates!$E$13+Rates!$E$17))+Rates!$E$26</f>
        <v>1821.2852699999999</v>
      </c>
      <c r="D181" s="45">
        <f>IF('NEG Commercial Win'!B181&gt;40,40*(Rates!$F$13+Rates!$F$17)+('NEG Commercial Win'!B181-40)*(Rates!$F$13+Rates!$F$19),'NEG Commercial Win'!B181*(Rates!$F$13+Rates!$F$17))+Rates!$F$26</f>
        <v>2324.4355800000003</v>
      </c>
      <c r="E181" s="46">
        <f t="shared" si="8"/>
        <v>503.15031000000045</v>
      </c>
      <c r="F181" s="47">
        <f t="shared" si="9"/>
        <v>0.27626112080728599</v>
      </c>
      <c r="G181" s="51">
        <f>'NEG Commercial'!E181</f>
        <v>19</v>
      </c>
      <c r="H181" s="48">
        <f t="shared" si="10"/>
        <v>1.8319256431023178E-4</v>
      </c>
      <c r="I181" s="48">
        <f t="shared" si="11"/>
        <v>0.96776775039531004</v>
      </c>
      <c r="K181" s="72"/>
      <c r="L181" s="72"/>
    </row>
    <row r="182" spans="2:12" x14ac:dyDescent="0.2">
      <c r="B182" s="51">
        <f>'NEG Commercial'!C182</f>
        <v>3159</v>
      </c>
      <c r="C182" s="45">
        <f>IF('NEG Commercial Win'!B182&gt;40,40*(Rates!$E$13+Rates!$E$17)+('NEG Commercial Win'!B182-40)*(Rates!$E$13+Rates!$E$19),'NEG Commercial Win'!B182*(Rates!$E$13+Rates!$E$17))+Rates!$E$26</f>
        <v>1832.6078699999998</v>
      </c>
      <c r="D182" s="45">
        <f>IF('NEG Commercial Win'!B182&gt;40,40*(Rates!$F$13+Rates!$F$17)+('NEG Commercial Win'!B182-40)*(Rates!$F$13+Rates!$F$19),'NEG Commercial Win'!B182*(Rates!$F$13+Rates!$F$17))+Rates!$F$26</f>
        <v>2338.96398</v>
      </c>
      <c r="E182" s="46">
        <f t="shared" si="8"/>
        <v>506.35611000000017</v>
      </c>
      <c r="F182" s="47">
        <f t="shared" si="9"/>
        <v>0.27630357715314202</v>
      </c>
      <c r="G182" s="51">
        <f>'NEG Commercial'!E182</f>
        <v>28</v>
      </c>
      <c r="H182" s="48">
        <f t="shared" si="10"/>
        <v>2.6996798950981526E-4</v>
      </c>
      <c r="I182" s="48">
        <f t="shared" si="11"/>
        <v>0.96803771838481989</v>
      </c>
      <c r="K182" s="72"/>
      <c r="L182" s="72"/>
    </row>
    <row r="183" spans="2:12" x14ac:dyDescent="0.2">
      <c r="B183" s="51">
        <f>'NEG Commercial'!C183</f>
        <v>3179</v>
      </c>
      <c r="C183" s="45">
        <f>IF('NEG Commercial Win'!B183&gt;40,40*(Rates!$E$13+Rates!$E$17)+('NEG Commercial Win'!B183-40)*(Rates!$E$13+Rates!$E$19),'NEG Commercial Win'!B183*(Rates!$E$13+Rates!$E$17))+Rates!$E$26</f>
        <v>1843.93047</v>
      </c>
      <c r="D183" s="45">
        <f>IF('NEG Commercial Win'!B183&gt;40,40*(Rates!$F$13+Rates!$F$17)+('NEG Commercial Win'!B183-40)*(Rates!$F$13+Rates!$F$19),'NEG Commercial Win'!B183*(Rates!$F$13+Rates!$F$17))+Rates!$F$26</f>
        <v>2353.4923800000001</v>
      </c>
      <c r="E183" s="46">
        <f t="shared" si="8"/>
        <v>509.56191000000013</v>
      </c>
      <c r="F183" s="47">
        <f t="shared" si="9"/>
        <v>0.27634551209514974</v>
      </c>
      <c r="G183" s="51">
        <f>'NEG Commercial'!E183</f>
        <v>24</v>
      </c>
      <c r="H183" s="48">
        <f t="shared" si="10"/>
        <v>2.3140113386555593E-4</v>
      </c>
      <c r="I183" s="48">
        <f t="shared" si="11"/>
        <v>0.96826911951868544</v>
      </c>
      <c r="K183" s="72"/>
      <c r="L183" s="72"/>
    </row>
    <row r="184" spans="2:12" x14ac:dyDescent="0.2">
      <c r="B184" s="51">
        <f>'NEG Commercial'!C184</f>
        <v>3199</v>
      </c>
      <c r="C184" s="45">
        <f>IF('NEG Commercial Win'!B184&gt;40,40*(Rates!$E$13+Rates!$E$17)+('NEG Commercial Win'!B184-40)*(Rates!$E$13+Rates!$E$19),'NEG Commercial Win'!B184*(Rates!$E$13+Rates!$E$17))+Rates!$E$26</f>
        <v>1855.25307</v>
      </c>
      <c r="D184" s="45">
        <f>IF('NEG Commercial Win'!B184&gt;40,40*(Rates!$F$13+Rates!$F$17)+('NEG Commercial Win'!B184-40)*(Rates!$F$13+Rates!$F$19),'NEG Commercial Win'!B184*(Rates!$F$13+Rates!$F$17))+Rates!$F$26</f>
        <v>2368.0207800000003</v>
      </c>
      <c r="E184" s="46">
        <f t="shared" si="8"/>
        <v>512.76771000000031</v>
      </c>
      <c r="F184" s="47">
        <f t="shared" si="9"/>
        <v>0.27638693517968432</v>
      </c>
      <c r="G184" s="51">
        <f>'NEG Commercial'!E184</f>
        <v>27</v>
      </c>
      <c r="H184" s="48">
        <f t="shared" si="10"/>
        <v>2.6032627559875043E-4</v>
      </c>
      <c r="I184" s="48">
        <f t="shared" si="11"/>
        <v>0.96852944579428424</v>
      </c>
      <c r="K184" s="72"/>
      <c r="L184" s="72"/>
    </row>
    <row r="185" spans="2:12" x14ac:dyDescent="0.2">
      <c r="B185" s="51">
        <f>'NEG Commercial'!C185</f>
        <v>3219</v>
      </c>
      <c r="C185" s="45">
        <f>IF('NEG Commercial Win'!B185&gt;40,40*(Rates!$E$13+Rates!$E$17)+('NEG Commercial Win'!B185-40)*(Rates!$E$13+Rates!$E$19),'NEG Commercial Win'!B185*(Rates!$E$13+Rates!$E$17))+Rates!$E$26</f>
        <v>1866.5756699999999</v>
      </c>
      <c r="D185" s="45">
        <f>IF('NEG Commercial Win'!B185&gt;40,40*(Rates!$F$13+Rates!$F$17)+('NEG Commercial Win'!B185-40)*(Rates!$F$13+Rates!$F$19),'NEG Commercial Win'!B185*(Rates!$F$13+Rates!$F$17))+Rates!$F$26</f>
        <v>2382.54918</v>
      </c>
      <c r="E185" s="46">
        <f t="shared" si="8"/>
        <v>515.97351000000003</v>
      </c>
      <c r="F185" s="47">
        <f t="shared" si="9"/>
        <v>0.27642785572148815</v>
      </c>
      <c r="G185" s="51">
        <f>'NEG Commercial'!E185</f>
        <v>19</v>
      </c>
      <c r="H185" s="48">
        <f t="shared" si="10"/>
        <v>1.8319256431023178E-4</v>
      </c>
      <c r="I185" s="48">
        <f t="shared" si="11"/>
        <v>0.96871263835859445</v>
      </c>
      <c r="K185" s="72"/>
      <c r="L185" s="72"/>
    </row>
    <row r="186" spans="2:12" x14ac:dyDescent="0.2">
      <c r="B186" s="51">
        <f>'NEG Commercial'!C186</f>
        <v>3239</v>
      </c>
      <c r="C186" s="45">
        <f>IF('NEG Commercial Win'!B186&gt;40,40*(Rates!$E$13+Rates!$E$17)+('NEG Commercial Win'!B186-40)*(Rates!$E$13+Rates!$E$19),'NEG Commercial Win'!B186*(Rates!$E$13+Rates!$E$17))+Rates!$E$26</f>
        <v>1877.8982699999999</v>
      </c>
      <c r="D186" s="45">
        <f>IF('NEG Commercial Win'!B186&gt;40,40*(Rates!$F$13+Rates!$F$17)+('NEG Commercial Win'!B186-40)*(Rates!$F$13+Rates!$F$19),'NEG Commercial Win'!B186*(Rates!$F$13+Rates!$F$17))+Rates!$F$26</f>
        <v>2397.0775800000001</v>
      </c>
      <c r="E186" s="46">
        <f t="shared" si="8"/>
        <v>519.17931000000021</v>
      </c>
      <c r="F186" s="47">
        <f t="shared" si="9"/>
        <v>0.27646828281065527</v>
      </c>
      <c r="G186" s="51">
        <f>'NEG Commercial'!E186</f>
        <v>37</v>
      </c>
      <c r="H186" s="48">
        <f t="shared" si="10"/>
        <v>3.5674341470939874E-4</v>
      </c>
      <c r="I186" s="48">
        <f t="shared" si="11"/>
        <v>0.96906938177330382</v>
      </c>
      <c r="K186" s="72"/>
      <c r="L186" s="72"/>
    </row>
    <row r="187" spans="2:12" x14ac:dyDescent="0.2">
      <c r="B187" s="51">
        <f>'NEG Commercial'!C187</f>
        <v>3259</v>
      </c>
      <c r="C187" s="45">
        <f>IF('NEG Commercial Win'!B187&gt;40,40*(Rates!$E$13+Rates!$E$17)+('NEG Commercial Win'!B187-40)*(Rates!$E$13+Rates!$E$19),'NEG Commercial Win'!B187*(Rates!$E$13+Rates!$E$17))+Rates!$E$26</f>
        <v>1889.2208699999999</v>
      </c>
      <c r="D187" s="45">
        <f>IF('NEG Commercial Win'!B187&gt;40,40*(Rates!$F$13+Rates!$F$17)+('NEG Commercial Win'!B187-40)*(Rates!$F$13+Rates!$F$19),'NEG Commercial Win'!B187*(Rates!$F$13+Rates!$F$17))+Rates!$F$26</f>
        <v>2411.6059800000003</v>
      </c>
      <c r="E187" s="46">
        <f t="shared" si="8"/>
        <v>522.3851100000004</v>
      </c>
      <c r="F187" s="47">
        <f t="shared" si="9"/>
        <v>0.27650822531936164</v>
      </c>
      <c r="G187" s="51">
        <f>'NEG Commercial'!E187</f>
        <v>23</v>
      </c>
      <c r="H187" s="48">
        <f t="shared" si="10"/>
        <v>2.2175941995449111E-4</v>
      </c>
      <c r="I187" s="48">
        <f t="shared" si="11"/>
        <v>0.96929114119325832</v>
      </c>
      <c r="K187" s="72"/>
      <c r="L187" s="72"/>
    </row>
    <row r="188" spans="2:12" x14ac:dyDescent="0.2">
      <c r="B188" s="51">
        <f>'NEG Commercial'!C188</f>
        <v>3279</v>
      </c>
      <c r="C188" s="45">
        <f>IF('NEG Commercial Win'!B188&gt;40,40*(Rates!$E$13+Rates!$E$17)+('NEG Commercial Win'!B188-40)*(Rates!$E$13+Rates!$E$19),'NEG Commercial Win'!B188*(Rates!$E$13+Rates!$E$17))+Rates!$E$26</f>
        <v>1900.5434699999998</v>
      </c>
      <c r="D188" s="45">
        <f>IF('NEG Commercial Win'!B188&gt;40,40*(Rates!$F$13+Rates!$F$17)+('NEG Commercial Win'!B188-40)*(Rates!$F$13+Rates!$F$19),'NEG Commercial Win'!B188*(Rates!$F$13+Rates!$F$17))+Rates!$F$26</f>
        <v>2426.13438</v>
      </c>
      <c r="E188" s="46">
        <f t="shared" si="8"/>
        <v>525.59091000000012</v>
      </c>
      <c r="F188" s="47">
        <f t="shared" si="9"/>
        <v>0.27654769190835721</v>
      </c>
      <c r="G188" s="51">
        <f>'NEG Commercial'!E188</f>
        <v>31</v>
      </c>
      <c r="H188" s="48">
        <f t="shared" si="10"/>
        <v>2.9889313124300973E-4</v>
      </c>
      <c r="I188" s="48">
        <f t="shared" si="11"/>
        <v>0.9695900343245013</v>
      </c>
      <c r="K188" s="72"/>
      <c r="L188" s="72"/>
    </row>
    <row r="189" spans="2:12" x14ac:dyDescent="0.2">
      <c r="B189" s="51">
        <f>'NEG Commercial'!C189</f>
        <v>3299</v>
      </c>
      <c r="C189" s="45">
        <f>IF('NEG Commercial Win'!B189&gt;40,40*(Rates!$E$13+Rates!$E$17)+('NEG Commercial Win'!B189-40)*(Rates!$E$13+Rates!$E$19),'NEG Commercial Win'!B189*(Rates!$E$13+Rates!$E$17))+Rates!$E$26</f>
        <v>1911.86607</v>
      </c>
      <c r="D189" s="45">
        <f>IF('NEG Commercial Win'!B189&gt;40,40*(Rates!$F$13+Rates!$F$17)+('NEG Commercial Win'!B189-40)*(Rates!$F$13+Rates!$F$19),'NEG Commercial Win'!B189*(Rates!$F$13+Rates!$F$17))+Rates!$F$26</f>
        <v>2440.6627800000001</v>
      </c>
      <c r="E189" s="46">
        <f t="shared" si="8"/>
        <v>528.79671000000008</v>
      </c>
      <c r="F189" s="47">
        <f t="shared" si="9"/>
        <v>0.27658669103322708</v>
      </c>
      <c r="G189" s="51">
        <f>'NEG Commercial'!E189</f>
        <v>28</v>
      </c>
      <c r="H189" s="48">
        <f t="shared" si="10"/>
        <v>2.6996798950981526E-4</v>
      </c>
      <c r="I189" s="48">
        <f t="shared" si="11"/>
        <v>0.96986000231401115</v>
      </c>
      <c r="K189" s="72"/>
      <c r="L189" s="72"/>
    </row>
    <row r="190" spans="2:12" x14ac:dyDescent="0.2">
      <c r="B190" s="51">
        <f>'NEG Commercial'!C190</f>
        <v>3319</v>
      </c>
      <c r="C190" s="45">
        <f>IF('NEG Commercial Win'!B190&gt;40,40*(Rates!$E$13+Rates!$E$17)+('NEG Commercial Win'!B190-40)*(Rates!$E$13+Rates!$E$19),'NEG Commercial Win'!B190*(Rates!$E$13+Rates!$E$17))+Rates!$E$26</f>
        <v>1923.18867</v>
      </c>
      <c r="D190" s="45">
        <f>IF('NEG Commercial Win'!B190&gt;40,40*(Rates!$F$13+Rates!$F$17)+('NEG Commercial Win'!B190-40)*(Rates!$F$13+Rates!$F$19),'NEG Commercial Win'!B190*(Rates!$F$13+Rates!$F$17))+Rates!$F$26</f>
        <v>2455.1911800000003</v>
      </c>
      <c r="E190" s="46">
        <f t="shared" si="8"/>
        <v>532.00251000000026</v>
      </c>
      <c r="F190" s="47">
        <f t="shared" si="9"/>
        <v>0.27662523095042996</v>
      </c>
      <c r="G190" s="51">
        <f>'NEG Commercial'!E190</f>
        <v>24</v>
      </c>
      <c r="H190" s="48">
        <f t="shared" si="10"/>
        <v>2.3140113386555593E-4</v>
      </c>
      <c r="I190" s="48">
        <f t="shared" si="11"/>
        <v>0.9700914034478767</v>
      </c>
      <c r="K190" s="72"/>
      <c r="L190" s="72"/>
    </row>
    <row r="191" spans="2:12" x14ac:dyDescent="0.2">
      <c r="B191" s="51">
        <f>'NEG Commercial'!C191</f>
        <v>3339</v>
      </c>
      <c r="C191" s="45">
        <f>IF('NEG Commercial Win'!B191&gt;40,40*(Rates!$E$13+Rates!$E$17)+('NEG Commercial Win'!B191-40)*(Rates!$E$13+Rates!$E$19),'NEG Commercial Win'!B191*(Rates!$E$13+Rates!$E$17))+Rates!$E$26</f>
        <v>1934.51127</v>
      </c>
      <c r="D191" s="45">
        <f>IF('NEG Commercial Win'!B191&gt;40,40*(Rates!$F$13+Rates!$F$17)+('NEG Commercial Win'!B191-40)*(Rates!$F$13+Rates!$F$19),'NEG Commercial Win'!B191*(Rates!$F$13+Rates!$F$17))+Rates!$F$26</f>
        <v>2469.71958</v>
      </c>
      <c r="E191" s="46">
        <f t="shared" si="8"/>
        <v>535.20830999999998</v>
      </c>
      <c r="F191" s="47">
        <f t="shared" si="9"/>
        <v>0.27666331972312574</v>
      </c>
      <c r="G191" s="51">
        <f>'NEG Commercial'!E191</f>
        <v>19</v>
      </c>
      <c r="H191" s="48">
        <f t="shared" si="10"/>
        <v>1.8319256431023178E-4</v>
      </c>
      <c r="I191" s="48">
        <f t="shared" si="11"/>
        <v>0.97027459601218691</v>
      </c>
      <c r="K191" s="72"/>
      <c r="L191" s="72"/>
    </row>
    <row r="192" spans="2:12" x14ac:dyDescent="0.2">
      <c r="B192" s="51">
        <f>'NEG Commercial'!C192</f>
        <v>3359</v>
      </c>
      <c r="C192" s="45">
        <f>IF('NEG Commercial Win'!B192&gt;40,40*(Rates!$E$13+Rates!$E$17)+('NEG Commercial Win'!B192-40)*(Rates!$E$13+Rates!$E$19),'NEG Commercial Win'!B192*(Rates!$E$13+Rates!$E$17))+Rates!$E$26</f>
        <v>1945.8338699999999</v>
      </c>
      <c r="D192" s="45">
        <f>IF('NEG Commercial Win'!B192&gt;40,40*(Rates!$F$13+Rates!$F$17)+('NEG Commercial Win'!B192-40)*(Rates!$F$13+Rates!$F$19),'NEG Commercial Win'!B192*(Rates!$F$13+Rates!$F$17))+Rates!$F$26</f>
        <v>2484.2479800000001</v>
      </c>
      <c r="E192" s="46">
        <f t="shared" si="8"/>
        <v>538.41411000000016</v>
      </c>
      <c r="F192" s="47">
        <f t="shared" si="9"/>
        <v>0.27670096522680027</v>
      </c>
      <c r="G192" s="51">
        <f>'NEG Commercial'!E192</f>
        <v>28</v>
      </c>
      <c r="H192" s="48">
        <f t="shared" si="10"/>
        <v>2.6996798950981526E-4</v>
      </c>
      <c r="I192" s="48">
        <f t="shared" si="11"/>
        <v>0.97054456400169675</v>
      </c>
      <c r="K192" s="72"/>
      <c r="L192" s="72"/>
    </row>
    <row r="193" spans="2:12" x14ac:dyDescent="0.2">
      <c r="B193" s="51">
        <f>'NEG Commercial'!C193</f>
        <v>3379</v>
      </c>
      <c r="C193" s="45">
        <f>IF('NEG Commercial Win'!B193&gt;40,40*(Rates!$E$13+Rates!$E$17)+('NEG Commercial Win'!B193-40)*(Rates!$E$13+Rates!$E$19),'NEG Commercial Win'!B193*(Rates!$E$13+Rates!$E$17))+Rates!$E$26</f>
        <v>1957.1564699999999</v>
      </c>
      <c r="D193" s="45">
        <f>IF('NEG Commercial Win'!B193&gt;40,40*(Rates!$F$13+Rates!$F$17)+('NEG Commercial Win'!B193-40)*(Rates!$F$13+Rates!$F$19),'NEG Commercial Win'!B193*(Rates!$F$13+Rates!$F$17))+Rates!$F$26</f>
        <v>2498.7763800000002</v>
      </c>
      <c r="E193" s="46">
        <f t="shared" si="8"/>
        <v>541.61991000000035</v>
      </c>
      <c r="F193" s="47">
        <f t="shared" si="9"/>
        <v>0.27673817515469284</v>
      </c>
      <c r="G193" s="51">
        <f>'NEG Commercial'!E193</f>
        <v>23</v>
      </c>
      <c r="H193" s="48">
        <f t="shared" si="10"/>
        <v>2.2175941995449111E-4</v>
      </c>
      <c r="I193" s="48">
        <f t="shared" si="11"/>
        <v>0.97076632342165126</v>
      </c>
      <c r="K193" s="72"/>
      <c r="L193" s="72"/>
    </row>
    <row r="194" spans="2:12" x14ac:dyDescent="0.2">
      <c r="B194" s="51">
        <f>'NEG Commercial'!C194</f>
        <v>3399</v>
      </c>
      <c r="C194" s="45">
        <f>IF('NEG Commercial Win'!B194&gt;40,40*(Rates!$E$13+Rates!$E$17)+('NEG Commercial Win'!B194-40)*(Rates!$E$13+Rates!$E$19),'NEG Commercial Win'!B194*(Rates!$E$13+Rates!$E$17))+Rates!$E$26</f>
        <v>1968.4790699999999</v>
      </c>
      <c r="D194" s="45">
        <f>IF('NEG Commercial Win'!B194&gt;40,40*(Rates!$F$13+Rates!$F$17)+('NEG Commercial Win'!B194-40)*(Rates!$F$13+Rates!$F$19),'NEG Commercial Win'!B194*(Rates!$F$13+Rates!$F$17))+Rates!$F$26</f>
        <v>2513.3047799999999</v>
      </c>
      <c r="E194" s="46">
        <f t="shared" si="8"/>
        <v>544.82571000000007</v>
      </c>
      <c r="F194" s="47">
        <f t="shared" si="9"/>
        <v>0.27677495702303817</v>
      </c>
      <c r="G194" s="51">
        <f>'NEG Commercial'!E194</f>
        <v>24</v>
      </c>
      <c r="H194" s="48">
        <f t="shared" si="10"/>
        <v>2.3140113386555593E-4</v>
      </c>
      <c r="I194" s="48">
        <f t="shared" si="11"/>
        <v>0.97099772455551681</v>
      </c>
      <c r="K194" s="72"/>
      <c r="L194" s="72"/>
    </row>
    <row r="195" spans="2:12" x14ac:dyDescent="0.2">
      <c r="B195" s="51">
        <f>'NEG Commercial'!C195</f>
        <v>3419</v>
      </c>
      <c r="C195" s="45">
        <f>IF('NEG Commercial Win'!B195&gt;40,40*(Rates!$E$13+Rates!$E$17)+('NEG Commercial Win'!B195-40)*(Rates!$E$13+Rates!$E$19),'NEG Commercial Win'!B195*(Rates!$E$13+Rates!$E$17))+Rates!$E$26</f>
        <v>1979.8016699999998</v>
      </c>
      <c r="D195" s="45">
        <f>IF('NEG Commercial Win'!B195&gt;40,40*(Rates!$F$13+Rates!$F$17)+('NEG Commercial Win'!B195-40)*(Rates!$F$13+Rates!$F$19),'NEG Commercial Win'!B195*(Rates!$F$13+Rates!$F$17))+Rates!$F$26</f>
        <v>2527.8331800000001</v>
      </c>
      <c r="E195" s="46">
        <f t="shared" si="8"/>
        <v>548.03151000000025</v>
      </c>
      <c r="F195" s="47">
        <f t="shared" si="9"/>
        <v>0.27681131817612836</v>
      </c>
      <c r="G195" s="51">
        <f>'NEG Commercial'!E195</f>
        <v>19</v>
      </c>
      <c r="H195" s="48">
        <f t="shared" si="10"/>
        <v>1.8319256431023178E-4</v>
      </c>
      <c r="I195" s="48">
        <f t="shared" si="11"/>
        <v>0.97118091711982701</v>
      </c>
      <c r="K195" s="72"/>
      <c r="L195" s="72"/>
    </row>
    <row r="196" spans="2:12" x14ac:dyDescent="0.2">
      <c r="B196" s="51">
        <f>'NEG Commercial'!C196</f>
        <v>3439</v>
      </c>
      <c r="C196" s="45">
        <f>IF('NEG Commercial Win'!B196&gt;40,40*(Rates!$E$13+Rates!$E$17)+('NEG Commercial Win'!B196-40)*(Rates!$E$13+Rates!$E$19),'NEG Commercial Win'!B196*(Rates!$E$13+Rates!$E$17))+Rates!$E$26</f>
        <v>1991.12427</v>
      </c>
      <c r="D196" s="45">
        <f>IF('NEG Commercial Win'!B196&gt;40,40*(Rates!$F$13+Rates!$F$17)+('NEG Commercial Win'!B196-40)*(Rates!$F$13+Rates!$F$19),'NEG Commercial Win'!B196*(Rates!$F$13+Rates!$F$17))+Rates!$F$26</f>
        <v>2542.3615800000002</v>
      </c>
      <c r="E196" s="46">
        <f t="shared" si="8"/>
        <v>551.23731000000021</v>
      </c>
      <c r="F196" s="47">
        <f t="shared" si="9"/>
        <v>0.27684726579120056</v>
      </c>
      <c r="G196" s="51">
        <f>'NEG Commercial'!E196</f>
        <v>18</v>
      </c>
      <c r="H196" s="48">
        <f t="shared" si="10"/>
        <v>1.7355085039916696E-4</v>
      </c>
      <c r="I196" s="48">
        <f t="shared" si="11"/>
        <v>0.97135446797022618</v>
      </c>
      <c r="K196" s="72"/>
      <c r="L196" s="72"/>
    </row>
    <row r="197" spans="2:12" x14ac:dyDescent="0.2">
      <c r="B197" s="51">
        <f>'NEG Commercial'!C197</f>
        <v>3459</v>
      </c>
      <c r="C197" s="45">
        <f>IF('NEG Commercial Win'!B197&gt;40,40*(Rates!$E$13+Rates!$E$17)+('NEG Commercial Win'!B197-40)*(Rates!$E$13+Rates!$E$19),'NEG Commercial Win'!B197*(Rates!$E$13+Rates!$E$17))+Rates!$E$26</f>
        <v>2002.44687</v>
      </c>
      <c r="D197" s="45">
        <f>IF('NEG Commercial Win'!B197&gt;40,40*(Rates!$F$13+Rates!$F$17)+('NEG Commercial Win'!B197-40)*(Rates!$F$13+Rates!$F$19),'NEG Commercial Win'!B197*(Rates!$F$13+Rates!$F$17))+Rates!$F$26</f>
        <v>2556.8899799999999</v>
      </c>
      <c r="E197" s="46">
        <f t="shared" si="8"/>
        <v>554.44310999999993</v>
      </c>
      <c r="F197" s="47">
        <f t="shared" si="9"/>
        <v>0.27688280688316086</v>
      </c>
      <c r="G197" s="51">
        <f>'NEG Commercial'!E197</f>
        <v>25</v>
      </c>
      <c r="H197" s="48">
        <f t="shared" si="10"/>
        <v>2.4104284777662078E-4</v>
      </c>
      <c r="I197" s="48">
        <f t="shared" si="11"/>
        <v>0.97159551081800277</v>
      </c>
      <c r="K197" s="72"/>
      <c r="L197" s="72"/>
    </row>
    <row r="198" spans="2:12" x14ac:dyDescent="0.2">
      <c r="B198" s="51">
        <f>'NEG Commercial'!C198</f>
        <v>3479</v>
      </c>
      <c r="C198" s="45">
        <f>IF('NEG Commercial Win'!B198&gt;40,40*(Rates!$E$13+Rates!$E$17)+('NEG Commercial Win'!B198-40)*(Rates!$E$13+Rates!$E$19),'NEG Commercial Win'!B198*(Rates!$E$13+Rates!$E$17))+Rates!$E$26</f>
        <v>2013.76947</v>
      </c>
      <c r="D198" s="45">
        <f>IF('NEG Commercial Win'!B198&gt;40,40*(Rates!$F$13+Rates!$F$17)+('NEG Commercial Win'!B198-40)*(Rates!$F$13+Rates!$F$19),'NEG Commercial Win'!B198*(Rates!$F$13+Rates!$F$17))+Rates!$F$26</f>
        <v>2571.4183800000001</v>
      </c>
      <c r="E198" s="46">
        <f t="shared" si="8"/>
        <v>557.64891000000011</v>
      </c>
      <c r="F198" s="47">
        <f t="shared" si="9"/>
        <v>0.2769179483091479</v>
      </c>
      <c r="G198" s="51">
        <f>'NEG Commercial'!E198</f>
        <v>26</v>
      </c>
      <c r="H198" s="48">
        <f t="shared" si="10"/>
        <v>2.5068456168768561E-4</v>
      </c>
      <c r="I198" s="48">
        <f t="shared" si="11"/>
        <v>0.97184619537969041</v>
      </c>
      <c r="K198" s="72"/>
      <c r="L198" s="72"/>
    </row>
    <row r="199" spans="2:12" x14ac:dyDescent="0.2">
      <c r="B199" s="51">
        <f>'NEG Commercial'!C199</f>
        <v>3499</v>
      </c>
      <c r="C199" s="45">
        <f>IF('NEG Commercial Win'!B199&gt;40,40*(Rates!$E$13+Rates!$E$17)+('NEG Commercial Win'!B199-40)*(Rates!$E$13+Rates!$E$19),'NEG Commercial Win'!B199*(Rates!$E$13+Rates!$E$17))+Rates!$E$26</f>
        <v>2025.0920699999999</v>
      </c>
      <c r="D199" s="45">
        <f>IF('NEG Commercial Win'!B199&gt;40,40*(Rates!$F$13+Rates!$F$17)+('NEG Commercial Win'!B199-40)*(Rates!$F$13+Rates!$F$19),'NEG Commercial Win'!B199*(Rates!$F$13+Rates!$F$17))+Rates!$F$26</f>
        <v>2585.9467800000002</v>
      </c>
      <c r="E199" s="46">
        <f t="shared" ref="E199:E262" si="12">D199-C199</f>
        <v>560.8547100000003</v>
      </c>
      <c r="F199" s="47">
        <f t="shared" ref="F199:F262" si="13">E199/C199</f>
        <v>0.27695269677294243</v>
      </c>
      <c r="G199" s="51">
        <f>'NEG Commercial'!E199</f>
        <v>20</v>
      </c>
      <c r="H199" s="48">
        <f t="shared" ref="H199:H262" si="14">G199/SUM($G$6:$G$950)</f>
        <v>1.928342782212966E-4</v>
      </c>
      <c r="I199" s="48">
        <f t="shared" si="11"/>
        <v>0.97203902965791167</v>
      </c>
      <c r="K199" s="72"/>
      <c r="L199" s="72"/>
    </row>
    <row r="200" spans="2:12" x14ac:dyDescent="0.2">
      <c r="B200" s="51">
        <f>'NEG Commercial'!C200</f>
        <v>3519</v>
      </c>
      <c r="C200" s="45">
        <f>IF('NEG Commercial Win'!B200&gt;40,40*(Rates!$E$13+Rates!$E$17)+('NEG Commercial Win'!B200-40)*(Rates!$E$13+Rates!$E$19),'NEG Commercial Win'!B200*(Rates!$E$13+Rates!$E$17))+Rates!$E$26</f>
        <v>2036.4146699999999</v>
      </c>
      <c r="D200" s="45">
        <f>IF('NEG Commercial Win'!B200&gt;40,40*(Rates!$F$13+Rates!$F$17)+('NEG Commercial Win'!B200-40)*(Rates!$F$13+Rates!$F$19),'NEG Commercial Win'!B200*(Rates!$F$13+Rates!$F$17))+Rates!$F$26</f>
        <v>2600.4751799999999</v>
      </c>
      <c r="E200" s="46">
        <f t="shared" si="12"/>
        <v>564.06051000000002</v>
      </c>
      <c r="F200" s="47">
        <f t="shared" si="13"/>
        <v>0.27698705882923152</v>
      </c>
      <c r="G200" s="51">
        <f>'NEG Commercial'!E200</f>
        <v>26</v>
      </c>
      <c r="H200" s="48">
        <f t="shared" si="14"/>
        <v>2.5068456168768561E-4</v>
      </c>
      <c r="I200" s="48">
        <f t="shared" ref="I200:I263" si="15">H200+I199</f>
        <v>0.97228971421959931</v>
      </c>
      <c r="K200" s="72"/>
      <c r="L200" s="72"/>
    </row>
    <row r="201" spans="2:12" x14ac:dyDescent="0.2">
      <c r="B201" s="51">
        <f>'NEG Commercial'!C201</f>
        <v>3539</v>
      </c>
      <c r="C201" s="45">
        <f>IF('NEG Commercial Win'!B201&gt;40,40*(Rates!$E$13+Rates!$E$17)+('NEG Commercial Win'!B201-40)*(Rates!$E$13+Rates!$E$19),'NEG Commercial Win'!B201*(Rates!$E$13+Rates!$E$17))+Rates!$E$26</f>
        <v>2047.7372699999999</v>
      </c>
      <c r="D201" s="45">
        <f>IF('NEG Commercial Win'!B201&gt;40,40*(Rates!$F$13+Rates!$F$17)+('NEG Commercial Win'!B201-40)*(Rates!$F$13+Rates!$F$19),'NEG Commercial Win'!B201*(Rates!$F$13+Rates!$F$17))+Rates!$F$26</f>
        <v>2615.0035800000001</v>
      </c>
      <c r="E201" s="46">
        <f t="shared" si="12"/>
        <v>567.2663100000002</v>
      </c>
      <c r="F201" s="47">
        <f t="shared" si="13"/>
        <v>0.27702104088773077</v>
      </c>
      <c r="G201" s="51">
        <f>'NEG Commercial'!E201</f>
        <v>23</v>
      </c>
      <c r="H201" s="48">
        <f t="shared" si="14"/>
        <v>2.2175941995449111E-4</v>
      </c>
      <c r="I201" s="48">
        <f t="shared" si="15"/>
        <v>0.97251147363955381</v>
      </c>
      <c r="K201" s="72"/>
      <c r="L201" s="72"/>
    </row>
    <row r="202" spans="2:12" x14ac:dyDescent="0.2">
      <c r="B202" s="51">
        <f>'NEG Commercial'!C202</f>
        <v>3559</v>
      </c>
      <c r="C202" s="45">
        <f>IF('NEG Commercial Win'!B202&gt;40,40*(Rates!$E$13+Rates!$E$17)+('NEG Commercial Win'!B202-40)*(Rates!$E$13+Rates!$E$19),'NEG Commercial Win'!B202*(Rates!$E$13+Rates!$E$17))+Rates!$E$26</f>
        <v>2059.05987</v>
      </c>
      <c r="D202" s="45">
        <f>IF('NEG Commercial Win'!B202&gt;40,40*(Rates!$F$13+Rates!$F$17)+('NEG Commercial Win'!B202-40)*(Rates!$F$13+Rates!$F$19),'NEG Commercial Win'!B202*(Rates!$F$13+Rates!$F$17))+Rates!$F$26</f>
        <v>2629.5319800000002</v>
      </c>
      <c r="E202" s="46">
        <f t="shared" si="12"/>
        <v>570.47211000000016</v>
      </c>
      <c r="F202" s="47">
        <f t="shared" si="13"/>
        <v>0.27705464921716927</v>
      </c>
      <c r="G202" s="51">
        <f>'NEG Commercial'!E202</f>
        <v>23</v>
      </c>
      <c r="H202" s="48">
        <f t="shared" si="14"/>
        <v>2.2175941995449111E-4</v>
      </c>
      <c r="I202" s="48">
        <f t="shared" si="15"/>
        <v>0.97273323305950832</v>
      </c>
      <c r="K202" s="72"/>
      <c r="L202" s="72"/>
    </row>
    <row r="203" spans="2:12" x14ac:dyDescent="0.2">
      <c r="B203" s="51">
        <f>'NEG Commercial'!C203</f>
        <v>3579</v>
      </c>
      <c r="C203" s="45">
        <f>IF('NEG Commercial Win'!B203&gt;40,40*(Rates!$E$13+Rates!$E$17)+('NEG Commercial Win'!B203-40)*(Rates!$E$13+Rates!$E$19),'NEG Commercial Win'!B203*(Rates!$E$13+Rates!$E$17))+Rates!$E$26</f>
        <v>2070.38247</v>
      </c>
      <c r="D203" s="45">
        <f>IF('NEG Commercial Win'!B203&gt;40,40*(Rates!$F$13+Rates!$F$17)+('NEG Commercial Win'!B203-40)*(Rates!$F$13+Rates!$F$19),'NEG Commercial Win'!B203*(Rates!$F$13+Rates!$F$17))+Rates!$F$26</f>
        <v>2644.0603799999999</v>
      </c>
      <c r="E203" s="46">
        <f t="shared" si="12"/>
        <v>573.67790999999988</v>
      </c>
      <c r="F203" s="47">
        <f t="shared" si="13"/>
        <v>0.27708788994914541</v>
      </c>
      <c r="G203" s="51">
        <f>'NEG Commercial'!E203</f>
        <v>19</v>
      </c>
      <c r="H203" s="48">
        <f t="shared" si="14"/>
        <v>1.8319256431023178E-4</v>
      </c>
      <c r="I203" s="48">
        <f t="shared" si="15"/>
        <v>0.97291642562381853</v>
      </c>
      <c r="K203" s="72"/>
      <c r="L203" s="72"/>
    </row>
    <row r="204" spans="2:12" x14ac:dyDescent="0.2">
      <c r="B204" s="51">
        <f>'NEG Commercial'!C204</f>
        <v>3599</v>
      </c>
      <c r="C204" s="45">
        <f>IF('NEG Commercial Win'!B204&gt;40,40*(Rates!$E$13+Rates!$E$17)+('NEG Commercial Win'!B204-40)*(Rates!$E$13+Rates!$E$19),'NEG Commercial Win'!B204*(Rates!$E$13+Rates!$E$17))+Rates!$E$26</f>
        <v>2081.7050700000004</v>
      </c>
      <c r="D204" s="45">
        <f>IF('NEG Commercial Win'!B204&gt;40,40*(Rates!$F$13+Rates!$F$17)+('NEG Commercial Win'!B204-40)*(Rates!$F$13+Rates!$F$19),'NEG Commercial Win'!B204*(Rates!$F$13+Rates!$F$17))+Rates!$F$26</f>
        <v>2658.58878</v>
      </c>
      <c r="E204" s="46">
        <f t="shared" si="12"/>
        <v>576.88370999999961</v>
      </c>
      <c r="F204" s="47">
        <f t="shared" si="13"/>
        <v>0.27712076908185629</v>
      </c>
      <c r="G204" s="51">
        <f>'NEG Commercial'!E204</f>
        <v>21</v>
      </c>
      <c r="H204" s="48">
        <f t="shared" si="14"/>
        <v>2.0247599213236146E-4</v>
      </c>
      <c r="I204" s="48">
        <f t="shared" si="15"/>
        <v>0.97311890161595094</v>
      </c>
      <c r="K204" s="72"/>
      <c r="L204" s="72"/>
    </row>
    <row r="205" spans="2:12" x14ac:dyDescent="0.2">
      <c r="B205" s="51">
        <f>'NEG Commercial'!C205</f>
        <v>3619</v>
      </c>
      <c r="C205" s="45">
        <f>IF('NEG Commercial Win'!B205&gt;40,40*(Rates!$E$13+Rates!$E$17)+('NEG Commercial Win'!B205-40)*(Rates!$E$13+Rates!$E$19),'NEG Commercial Win'!B205*(Rates!$E$13+Rates!$E$17))+Rates!$E$26</f>
        <v>2093.0276700000004</v>
      </c>
      <c r="D205" s="45">
        <f>IF('NEG Commercial Win'!B205&gt;40,40*(Rates!$F$13+Rates!$F$17)+('NEG Commercial Win'!B205-40)*(Rates!$F$13+Rates!$F$19),'NEG Commercial Win'!B205*(Rates!$F$13+Rates!$F$17))+Rates!$F$26</f>
        <v>2673.1171800000002</v>
      </c>
      <c r="E205" s="46">
        <f t="shared" si="12"/>
        <v>580.08950999999979</v>
      </c>
      <c r="F205" s="47">
        <f t="shared" si="13"/>
        <v>0.27715329248370602</v>
      </c>
      <c r="G205" s="51">
        <f>'NEG Commercial'!E205</f>
        <v>14</v>
      </c>
      <c r="H205" s="48">
        <f t="shared" si="14"/>
        <v>1.3498399475490763E-4</v>
      </c>
      <c r="I205" s="48">
        <f t="shared" si="15"/>
        <v>0.9732538856107058</v>
      </c>
      <c r="K205" s="72"/>
      <c r="L205" s="72"/>
    </row>
    <row r="206" spans="2:12" x14ac:dyDescent="0.2">
      <c r="B206" s="51">
        <f>'NEG Commercial'!C206</f>
        <v>3639</v>
      </c>
      <c r="C206" s="45">
        <f>IF('NEG Commercial Win'!B206&gt;40,40*(Rates!$E$13+Rates!$E$17)+('NEG Commercial Win'!B206-40)*(Rates!$E$13+Rates!$E$19),'NEG Commercial Win'!B206*(Rates!$E$13+Rates!$E$17))+Rates!$E$26</f>
        <v>2104.3502700000004</v>
      </c>
      <c r="D206" s="45">
        <f>IF('NEG Commercial Win'!B206&gt;40,40*(Rates!$F$13+Rates!$F$17)+('NEG Commercial Win'!B206-40)*(Rates!$F$13+Rates!$F$19),'NEG Commercial Win'!B206*(Rates!$F$13+Rates!$F$17))+Rates!$F$26</f>
        <v>2687.6455799999999</v>
      </c>
      <c r="E206" s="46">
        <f t="shared" si="12"/>
        <v>583.29530999999952</v>
      </c>
      <c r="F206" s="47">
        <f t="shared" si="13"/>
        <v>0.27718546589679643</v>
      </c>
      <c r="G206" s="51">
        <f>'NEG Commercial'!E206</f>
        <v>19</v>
      </c>
      <c r="H206" s="48">
        <f t="shared" si="14"/>
        <v>1.8319256431023178E-4</v>
      </c>
      <c r="I206" s="48">
        <f t="shared" si="15"/>
        <v>0.97343707817501601</v>
      </c>
      <c r="K206" s="72"/>
      <c r="L206" s="72"/>
    </row>
    <row r="207" spans="2:12" x14ac:dyDescent="0.2">
      <c r="B207" s="51">
        <f>'NEG Commercial'!C207</f>
        <v>3659</v>
      </c>
      <c r="C207" s="45">
        <f>IF('NEG Commercial Win'!B207&gt;40,40*(Rates!$E$13+Rates!$E$17)+('NEG Commercial Win'!B207-40)*(Rates!$E$13+Rates!$E$19),'NEG Commercial Win'!B207*(Rates!$E$13+Rates!$E$17))+Rates!$E$26</f>
        <v>2115.6728700000003</v>
      </c>
      <c r="D207" s="45">
        <f>IF('NEG Commercial Win'!B207&gt;40,40*(Rates!$F$13+Rates!$F$17)+('NEG Commercial Win'!B207-40)*(Rates!$F$13+Rates!$F$19),'NEG Commercial Win'!B207*(Rates!$F$13+Rates!$F$17))+Rates!$F$26</f>
        <v>2702.17398</v>
      </c>
      <c r="E207" s="46">
        <f t="shared" si="12"/>
        <v>586.5011099999997</v>
      </c>
      <c r="F207" s="47">
        <f t="shared" si="13"/>
        <v>0.27721729494030878</v>
      </c>
      <c r="G207" s="51">
        <f>'NEG Commercial'!E207</f>
        <v>21</v>
      </c>
      <c r="H207" s="48">
        <f t="shared" si="14"/>
        <v>2.0247599213236146E-4</v>
      </c>
      <c r="I207" s="48">
        <f t="shared" si="15"/>
        <v>0.97363955416714842</v>
      </c>
      <c r="K207" s="72"/>
      <c r="L207" s="72"/>
    </row>
    <row r="208" spans="2:12" x14ac:dyDescent="0.2">
      <c r="B208" s="51">
        <f>'NEG Commercial'!C208</f>
        <v>3679</v>
      </c>
      <c r="C208" s="45">
        <f>IF('NEG Commercial Win'!B208&gt;40,40*(Rates!$E$13+Rates!$E$17)+('NEG Commercial Win'!B208-40)*(Rates!$E$13+Rates!$E$19),'NEG Commercial Win'!B208*(Rates!$E$13+Rates!$E$17))+Rates!$E$26</f>
        <v>2126.9954700000003</v>
      </c>
      <c r="D208" s="45">
        <f>IF('NEG Commercial Win'!B208&gt;40,40*(Rates!$F$13+Rates!$F$17)+('NEG Commercial Win'!B208-40)*(Rates!$F$13+Rates!$F$19),'NEG Commercial Win'!B208*(Rates!$F$13+Rates!$F$17))+Rates!$F$26</f>
        <v>2716.7023800000002</v>
      </c>
      <c r="E208" s="46">
        <f t="shared" si="12"/>
        <v>589.70690999999988</v>
      </c>
      <c r="F208" s="47">
        <f t="shared" si="13"/>
        <v>0.27724878511377354</v>
      </c>
      <c r="G208" s="51">
        <f>'NEG Commercial'!E208</f>
        <v>21</v>
      </c>
      <c r="H208" s="48">
        <f t="shared" si="14"/>
        <v>2.0247599213236146E-4</v>
      </c>
      <c r="I208" s="48">
        <f t="shared" si="15"/>
        <v>0.97384203015928084</v>
      </c>
      <c r="K208" s="72"/>
      <c r="L208" s="72"/>
    </row>
    <row r="209" spans="2:12" x14ac:dyDescent="0.2">
      <c r="B209" s="51">
        <f>'NEG Commercial'!C209</f>
        <v>3699</v>
      </c>
      <c r="C209" s="45">
        <f>IF('NEG Commercial Win'!B209&gt;40,40*(Rates!$E$13+Rates!$E$17)+('NEG Commercial Win'!B209-40)*(Rates!$E$13+Rates!$E$19),'NEG Commercial Win'!B209*(Rates!$E$13+Rates!$E$17))+Rates!$E$26</f>
        <v>2138.3180700000003</v>
      </c>
      <c r="D209" s="45">
        <f>IF('NEG Commercial Win'!B209&gt;40,40*(Rates!$F$13+Rates!$F$17)+('NEG Commercial Win'!B209-40)*(Rates!$F$13+Rates!$F$19),'NEG Commercial Win'!B209*(Rates!$F$13+Rates!$F$17))+Rates!$F$26</f>
        <v>2731.2307799999999</v>
      </c>
      <c r="E209" s="46">
        <f t="shared" si="12"/>
        <v>592.91270999999961</v>
      </c>
      <c r="F209" s="47">
        <f t="shared" si="13"/>
        <v>0.27727994180023907</v>
      </c>
      <c r="G209" s="51">
        <f>'NEG Commercial'!E209</f>
        <v>25</v>
      </c>
      <c r="H209" s="48">
        <f t="shared" si="14"/>
        <v>2.4104284777662078E-4</v>
      </c>
      <c r="I209" s="48">
        <f t="shared" si="15"/>
        <v>0.97408307300705743</v>
      </c>
      <c r="K209" s="72"/>
      <c r="L209" s="72"/>
    </row>
    <row r="210" spans="2:12" x14ac:dyDescent="0.2">
      <c r="B210" s="51">
        <f>'NEG Commercial'!C210</f>
        <v>3719</v>
      </c>
      <c r="C210" s="45">
        <f>IF('NEG Commercial Win'!B210&gt;40,40*(Rates!$E$13+Rates!$E$17)+('NEG Commercial Win'!B210-40)*(Rates!$E$13+Rates!$E$19),'NEG Commercial Win'!B210*(Rates!$E$13+Rates!$E$17))+Rates!$E$26</f>
        <v>2149.6406700000002</v>
      </c>
      <c r="D210" s="45">
        <f>IF('NEG Commercial Win'!B210&gt;40,40*(Rates!$F$13+Rates!$F$17)+('NEG Commercial Win'!B210-40)*(Rates!$F$13+Rates!$F$19),'NEG Commercial Win'!B210*(Rates!$F$13+Rates!$F$17))+Rates!$F$26</f>
        <v>2745.75918</v>
      </c>
      <c r="E210" s="46">
        <f t="shared" si="12"/>
        <v>596.11850999999979</v>
      </c>
      <c r="F210" s="47">
        <f t="shared" si="13"/>
        <v>0.27731077026933981</v>
      </c>
      <c r="G210" s="51">
        <f>'NEG Commercial'!E210</f>
        <v>22</v>
      </c>
      <c r="H210" s="48">
        <f t="shared" si="14"/>
        <v>2.1211770604342628E-4</v>
      </c>
      <c r="I210" s="48">
        <f t="shared" si="15"/>
        <v>0.97429519071310089</v>
      </c>
      <c r="K210" s="72"/>
      <c r="L210" s="72"/>
    </row>
    <row r="211" spans="2:12" x14ac:dyDescent="0.2">
      <c r="B211" s="51">
        <f>'NEG Commercial'!C211</f>
        <v>3739</v>
      </c>
      <c r="C211" s="45">
        <f>IF('NEG Commercial Win'!B211&gt;40,40*(Rates!$E$13+Rates!$E$17)+('NEG Commercial Win'!B211-40)*(Rates!$E$13+Rates!$E$19),'NEG Commercial Win'!B211*(Rates!$E$13+Rates!$E$17))+Rates!$E$26</f>
        <v>2160.9632700000002</v>
      </c>
      <c r="D211" s="45">
        <f>IF('NEG Commercial Win'!B211&gt;40,40*(Rates!$F$13+Rates!$F$17)+('NEG Commercial Win'!B211-40)*(Rates!$F$13+Rates!$F$19),'NEG Commercial Win'!B211*(Rates!$F$13+Rates!$F$17))+Rates!$F$26</f>
        <v>2760.2875800000002</v>
      </c>
      <c r="E211" s="46">
        <f t="shared" si="12"/>
        <v>599.32430999999997</v>
      </c>
      <c r="F211" s="47">
        <f t="shared" si="13"/>
        <v>0.2773412756802664</v>
      </c>
      <c r="G211" s="51">
        <f>'NEG Commercial'!E211</f>
        <v>13</v>
      </c>
      <c r="H211" s="48">
        <f t="shared" si="14"/>
        <v>1.253422808438428E-4</v>
      </c>
      <c r="I211" s="48">
        <f t="shared" si="15"/>
        <v>0.97442053299394471</v>
      </c>
      <c r="K211" s="72"/>
      <c r="L211" s="72"/>
    </row>
    <row r="212" spans="2:12" x14ac:dyDescent="0.2">
      <c r="B212" s="51">
        <f>'NEG Commercial'!C212</f>
        <v>3759</v>
      </c>
      <c r="C212" s="45">
        <f>IF('NEG Commercial Win'!B212&gt;40,40*(Rates!$E$13+Rates!$E$17)+('NEG Commercial Win'!B212-40)*(Rates!$E$13+Rates!$E$19),'NEG Commercial Win'!B212*(Rates!$E$13+Rates!$E$17))+Rates!$E$26</f>
        <v>2172.2858700000006</v>
      </c>
      <c r="D212" s="45">
        <f>IF('NEG Commercial Win'!B212&gt;40,40*(Rates!$F$13+Rates!$F$17)+('NEG Commercial Win'!B212-40)*(Rates!$F$13+Rates!$F$19),'NEG Commercial Win'!B212*(Rates!$F$13+Rates!$F$17))+Rates!$F$26</f>
        <v>2774.8159799999999</v>
      </c>
      <c r="E212" s="46">
        <f t="shared" si="12"/>
        <v>602.53010999999924</v>
      </c>
      <c r="F212" s="47">
        <f t="shared" si="13"/>
        <v>0.27737146308464411</v>
      </c>
      <c r="G212" s="51">
        <f>'NEG Commercial'!E212</f>
        <v>18</v>
      </c>
      <c r="H212" s="48">
        <f t="shared" si="14"/>
        <v>1.7355085039916696E-4</v>
      </c>
      <c r="I212" s="48">
        <f t="shared" si="15"/>
        <v>0.97459408384434387</v>
      </c>
      <c r="K212" s="72"/>
      <c r="L212" s="72"/>
    </row>
    <row r="213" spans="2:12" x14ac:dyDescent="0.2">
      <c r="B213" s="51">
        <f>'NEG Commercial'!C213</f>
        <v>3779</v>
      </c>
      <c r="C213" s="45">
        <f>IF('NEG Commercial Win'!B213&gt;40,40*(Rates!$E$13+Rates!$E$17)+('NEG Commercial Win'!B213-40)*(Rates!$E$13+Rates!$E$19),'NEG Commercial Win'!B213*(Rates!$E$13+Rates!$E$17))+Rates!$E$26</f>
        <v>2183.6084700000006</v>
      </c>
      <c r="D213" s="45">
        <f>IF('NEG Commercial Win'!B213&gt;40,40*(Rates!$F$13+Rates!$F$17)+('NEG Commercial Win'!B213-40)*(Rates!$F$13+Rates!$F$19),'NEG Commercial Win'!B213*(Rates!$F$13+Rates!$F$17))+Rates!$F$26</f>
        <v>2789.34438</v>
      </c>
      <c r="E213" s="46">
        <f t="shared" si="12"/>
        <v>605.73590999999942</v>
      </c>
      <c r="F213" s="47">
        <f t="shared" si="13"/>
        <v>0.27740133742932371</v>
      </c>
      <c r="G213" s="51">
        <f>'NEG Commercial'!E213</f>
        <v>15</v>
      </c>
      <c r="H213" s="48">
        <f t="shared" si="14"/>
        <v>1.4462570866597245E-4</v>
      </c>
      <c r="I213" s="48">
        <f t="shared" si="15"/>
        <v>0.9747387095530099</v>
      </c>
      <c r="K213" s="72"/>
      <c r="L213" s="72"/>
    </row>
    <row r="214" spans="2:12" x14ac:dyDescent="0.2">
      <c r="B214" s="51">
        <f>'NEG Commercial'!C214</f>
        <v>3799</v>
      </c>
      <c r="C214" s="45">
        <f>IF('NEG Commercial Win'!B214&gt;40,40*(Rates!$E$13+Rates!$E$17)+('NEG Commercial Win'!B214-40)*(Rates!$E$13+Rates!$E$19),'NEG Commercial Win'!B214*(Rates!$E$13+Rates!$E$17))+Rates!$E$26</f>
        <v>2194.9310700000005</v>
      </c>
      <c r="D214" s="45">
        <f>IF('NEG Commercial Win'!B214&gt;40,40*(Rates!$F$13+Rates!$F$17)+('NEG Commercial Win'!B214-40)*(Rates!$F$13+Rates!$F$19),'NEG Commercial Win'!B214*(Rates!$F$13+Rates!$F$17))+Rates!$F$26</f>
        <v>2803.8727800000001</v>
      </c>
      <c r="E214" s="46">
        <f t="shared" si="12"/>
        <v>608.9417099999996</v>
      </c>
      <c r="F214" s="47">
        <f t="shared" si="13"/>
        <v>0.27743090355908051</v>
      </c>
      <c r="G214" s="51">
        <f>'NEG Commercial'!E214</f>
        <v>18</v>
      </c>
      <c r="H214" s="48">
        <f t="shared" si="14"/>
        <v>1.7355085039916696E-4</v>
      </c>
      <c r="I214" s="48">
        <f t="shared" si="15"/>
        <v>0.97491226040340906</v>
      </c>
      <c r="K214" s="72"/>
      <c r="L214" s="72"/>
    </row>
    <row r="215" spans="2:12" x14ac:dyDescent="0.2">
      <c r="B215" s="51">
        <f>'NEG Commercial'!C215</f>
        <v>3819</v>
      </c>
      <c r="C215" s="45">
        <f>IF('NEG Commercial Win'!B215&gt;40,40*(Rates!$E$13+Rates!$E$17)+('NEG Commercial Win'!B215-40)*(Rates!$E$13+Rates!$E$19),'NEG Commercial Win'!B215*(Rates!$E$13+Rates!$E$17))+Rates!$E$26</f>
        <v>2206.2536700000005</v>
      </c>
      <c r="D215" s="45">
        <f>IF('NEG Commercial Win'!B215&gt;40,40*(Rates!$F$13+Rates!$F$17)+('NEG Commercial Win'!B215-40)*(Rates!$F$13+Rates!$F$19),'NEG Commercial Win'!B215*(Rates!$F$13+Rates!$F$17))+Rates!$F$26</f>
        <v>2818.4011799999998</v>
      </c>
      <c r="E215" s="46">
        <f t="shared" si="12"/>
        <v>612.14750999999933</v>
      </c>
      <c r="F215" s="47">
        <f t="shared" si="13"/>
        <v>0.27746016621923586</v>
      </c>
      <c r="G215" s="51">
        <f>'NEG Commercial'!E215</f>
        <v>25</v>
      </c>
      <c r="H215" s="48">
        <f t="shared" si="14"/>
        <v>2.4104284777662078E-4</v>
      </c>
      <c r="I215" s="48">
        <f t="shared" si="15"/>
        <v>0.97515330325118565</v>
      </c>
      <c r="K215" s="72"/>
      <c r="L215" s="72"/>
    </row>
    <row r="216" spans="2:12" x14ac:dyDescent="0.2">
      <c r="B216" s="51">
        <f>'NEG Commercial'!C216</f>
        <v>3839</v>
      </c>
      <c r="C216" s="45">
        <f>IF('NEG Commercial Win'!B216&gt;40,40*(Rates!$E$13+Rates!$E$17)+('NEG Commercial Win'!B216-40)*(Rates!$E$13+Rates!$E$19),'NEG Commercial Win'!B216*(Rates!$E$13+Rates!$E$17))+Rates!$E$26</f>
        <v>2217.5762700000005</v>
      </c>
      <c r="D216" s="45">
        <f>IF('NEG Commercial Win'!B216&gt;40,40*(Rates!$F$13+Rates!$F$17)+('NEG Commercial Win'!B216-40)*(Rates!$F$13+Rates!$F$19),'NEG Commercial Win'!B216*(Rates!$F$13+Rates!$F$17))+Rates!$F$26</f>
        <v>2832.92958</v>
      </c>
      <c r="E216" s="46">
        <f t="shared" si="12"/>
        <v>615.35330999999951</v>
      </c>
      <c r="F216" s="47">
        <f t="shared" si="13"/>
        <v>0.27748913005819609</v>
      </c>
      <c r="G216" s="51">
        <f>'NEG Commercial'!E216</f>
        <v>17</v>
      </c>
      <c r="H216" s="48">
        <f t="shared" si="14"/>
        <v>1.6390913648810213E-4</v>
      </c>
      <c r="I216" s="48">
        <f t="shared" si="15"/>
        <v>0.97531721238767377</v>
      </c>
      <c r="K216" s="72"/>
      <c r="L216" s="72"/>
    </row>
    <row r="217" spans="2:12" x14ac:dyDescent="0.2">
      <c r="B217" s="51">
        <f>'NEG Commercial'!C217</f>
        <v>3859</v>
      </c>
      <c r="C217" s="45">
        <f>IF('NEG Commercial Win'!B217&gt;40,40*(Rates!$E$13+Rates!$E$17)+('NEG Commercial Win'!B217-40)*(Rates!$E$13+Rates!$E$19),'NEG Commercial Win'!B217*(Rates!$E$13+Rates!$E$17))+Rates!$E$26</f>
        <v>2228.8988700000004</v>
      </c>
      <c r="D217" s="45">
        <f>IF('NEG Commercial Win'!B217&gt;40,40*(Rates!$F$13+Rates!$F$17)+('NEG Commercial Win'!B217-40)*(Rates!$F$13+Rates!$F$19),'NEG Commercial Win'!B217*(Rates!$F$13+Rates!$F$17))+Rates!$F$26</f>
        <v>2847.4579800000001</v>
      </c>
      <c r="E217" s="46">
        <f t="shared" si="12"/>
        <v>618.55910999999969</v>
      </c>
      <c r="F217" s="47">
        <f t="shared" si="13"/>
        <v>0.27751779962991302</v>
      </c>
      <c r="G217" s="51">
        <f>'NEG Commercial'!E217</f>
        <v>19</v>
      </c>
      <c r="H217" s="48">
        <f t="shared" si="14"/>
        <v>1.8319256431023178E-4</v>
      </c>
      <c r="I217" s="48">
        <f t="shared" si="15"/>
        <v>0.97550040495198398</v>
      </c>
      <c r="K217" s="72"/>
      <c r="L217" s="72"/>
    </row>
    <row r="218" spans="2:12" x14ac:dyDescent="0.2">
      <c r="B218" s="51">
        <f>'NEG Commercial'!C218</f>
        <v>3879</v>
      </c>
      <c r="C218" s="45">
        <f>IF('NEG Commercial Win'!B218&gt;40,40*(Rates!$E$13+Rates!$E$17)+('NEG Commercial Win'!B218-40)*(Rates!$E$13+Rates!$E$19),'NEG Commercial Win'!B218*(Rates!$E$13+Rates!$E$17))+Rates!$E$26</f>
        <v>2240.2214700000004</v>
      </c>
      <c r="D218" s="45">
        <f>IF('NEG Commercial Win'!B218&gt;40,40*(Rates!$F$13+Rates!$F$17)+('NEG Commercial Win'!B218-40)*(Rates!$F$13+Rates!$F$19),'NEG Commercial Win'!B218*(Rates!$F$13+Rates!$F$17))+Rates!$F$26</f>
        <v>2861.9863799999998</v>
      </c>
      <c r="E218" s="46">
        <f t="shared" si="12"/>
        <v>621.76490999999942</v>
      </c>
      <c r="F218" s="47">
        <f t="shared" si="13"/>
        <v>0.27754617939627163</v>
      </c>
      <c r="G218" s="51">
        <f>'NEG Commercial'!E218</f>
        <v>21</v>
      </c>
      <c r="H218" s="48">
        <f t="shared" si="14"/>
        <v>2.0247599213236146E-4</v>
      </c>
      <c r="I218" s="48">
        <f t="shared" si="15"/>
        <v>0.97570288094411639</v>
      </c>
      <c r="K218" s="72"/>
      <c r="L218" s="72"/>
    </row>
    <row r="219" spans="2:12" x14ac:dyDescent="0.2">
      <c r="B219" s="51">
        <f>'NEG Commercial'!C219</f>
        <v>3899</v>
      </c>
      <c r="C219" s="45">
        <f>IF('NEG Commercial Win'!B219&gt;40,40*(Rates!$E$13+Rates!$E$17)+('NEG Commercial Win'!B219-40)*(Rates!$E$13+Rates!$E$19),'NEG Commercial Win'!B219*(Rates!$E$13+Rates!$E$17))+Rates!$E$26</f>
        <v>2251.5440700000004</v>
      </c>
      <c r="D219" s="45">
        <f>IF('NEG Commercial Win'!B219&gt;40,40*(Rates!$F$13+Rates!$F$17)+('NEG Commercial Win'!B219-40)*(Rates!$F$13+Rates!$F$19),'NEG Commercial Win'!B219*(Rates!$F$13+Rates!$F$17))+Rates!$F$26</f>
        <v>2876.51478</v>
      </c>
      <c r="E219" s="46">
        <f t="shared" si="12"/>
        <v>624.9707099999996</v>
      </c>
      <c r="F219" s="47">
        <f t="shared" si="13"/>
        <v>0.27757427372940541</v>
      </c>
      <c r="G219" s="51">
        <f>'NEG Commercial'!E219</f>
        <v>22</v>
      </c>
      <c r="H219" s="48">
        <f t="shared" si="14"/>
        <v>2.1211770604342628E-4</v>
      </c>
      <c r="I219" s="48">
        <f t="shared" si="15"/>
        <v>0.97591499865015985</v>
      </c>
      <c r="K219" s="72"/>
      <c r="L219" s="72"/>
    </row>
    <row r="220" spans="2:12" x14ac:dyDescent="0.2">
      <c r="B220" s="51">
        <f>'NEG Commercial'!C220</f>
        <v>3919</v>
      </c>
      <c r="C220" s="45">
        <f>IF('NEG Commercial Win'!B220&gt;40,40*(Rates!$E$13+Rates!$E$17)+('NEG Commercial Win'!B220-40)*(Rates!$E$13+Rates!$E$19),'NEG Commercial Win'!B220*(Rates!$E$13+Rates!$E$17))+Rates!$E$26</f>
        <v>2262.8666700000003</v>
      </c>
      <c r="D220" s="45">
        <f>IF('NEG Commercial Win'!B220&gt;40,40*(Rates!$F$13+Rates!$F$17)+('NEG Commercial Win'!B220-40)*(Rates!$F$13+Rates!$F$19),'NEG Commercial Win'!B220*(Rates!$F$13+Rates!$F$17))+Rates!$F$26</f>
        <v>2891.0431800000001</v>
      </c>
      <c r="E220" s="46">
        <f t="shared" si="12"/>
        <v>628.17650999999978</v>
      </c>
      <c r="F220" s="47">
        <f t="shared" si="13"/>
        <v>0.27760208691394073</v>
      </c>
      <c r="G220" s="51">
        <f>'NEG Commercial'!E220</f>
        <v>13</v>
      </c>
      <c r="H220" s="48">
        <f t="shared" si="14"/>
        <v>1.253422808438428E-4</v>
      </c>
      <c r="I220" s="48">
        <f t="shared" si="15"/>
        <v>0.97604034093100367</v>
      </c>
      <c r="K220" s="72"/>
      <c r="L220" s="72"/>
    </row>
    <row r="221" spans="2:12" x14ac:dyDescent="0.2">
      <c r="B221" s="51">
        <f>'NEG Commercial'!C221</f>
        <v>3939</v>
      </c>
      <c r="C221" s="45">
        <f>IF('NEG Commercial Win'!B221&gt;40,40*(Rates!$E$13+Rates!$E$17)+('NEG Commercial Win'!B221-40)*(Rates!$E$13+Rates!$E$19),'NEG Commercial Win'!B221*(Rates!$E$13+Rates!$E$17))+Rates!$E$26</f>
        <v>2274.1892700000003</v>
      </c>
      <c r="D221" s="45">
        <f>IF('NEG Commercial Win'!B221&gt;40,40*(Rates!$F$13+Rates!$F$17)+('NEG Commercial Win'!B221-40)*(Rates!$F$13+Rates!$F$19),'NEG Commercial Win'!B221*(Rates!$F$13+Rates!$F$17))+Rates!$F$26</f>
        <v>2905.5715800000003</v>
      </c>
      <c r="E221" s="46">
        <f t="shared" si="12"/>
        <v>631.38230999999996</v>
      </c>
      <c r="F221" s="47">
        <f t="shared" si="13"/>
        <v>0.27762962314917611</v>
      </c>
      <c r="G221" s="51">
        <f>'NEG Commercial'!E221</f>
        <v>10</v>
      </c>
      <c r="H221" s="48">
        <f t="shared" si="14"/>
        <v>9.6417139110648302E-5</v>
      </c>
      <c r="I221" s="48">
        <f t="shared" si="15"/>
        <v>0.97613675807011435</v>
      </c>
      <c r="K221" s="72"/>
      <c r="L221" s="72"/>
    </row>
    <row r="222" spans="2:12" x14ac:dyDescent="0.2">
      <c r="B222" s="51">
        <f>'NEG Commercial'!C222</f>
        <v>3959</v>
      </c>
      <c r="C222" s="45">
        <f>IF('NEG Commercial Win'!B222&gt;40,40*(Rates!$E$13+Rates!$E$17)+('NEG Commercial Win'!B222-40)*(Rates!$E$13+Rates!$E$19),'NEG Commercial Win'!B222*(Rates!$E$13+Rates!$E$17))+Rates!$E$26</f>
        <v>2285.5118700000003</v>
      </c>
      <c r="D222" s="45">
        <f>IF('NEG Commercial Win'!B222&gt;40,40*(Rates!$F$13+Rates!$F$17)+('NEG Commercial Win'!B222-40)*(Rates!$F$13+Rates!$F$19),'NEG Commercial Win'!B222*(Rates!$F$13+Rates!$F$17))+Rates!$F$26</f>
        <v>2920.09998</v>
      </c>
      <c r="E222" s="46">
        <f t="shared" si="12"/>
        <v>634.58810999999969</v>
      </c>
      <c r="F222" s="47">
        <f t="shared" si="13"/>
        <v>0.27765688655119503</v>
      </c>
      <c r="G222" s="51">
        <f>'NEG Commercial'!E222</f>
        <v>18</v>
      </c>
      <c r="H222" s="48">
        <f t="shared" si="14"/>
        <v>1.7355085039916696E-4</v>
      </c>
      <c r="I222" s="48">
        <f t="shared" si="15"/>
        <v>0.97631030892051351</v>
      </c>
      <c r="K222" s="72"/>
      <c r="L222" s="72"/>
    </row>
    <row r="223" spans="2:12" x14ac:dyDescent="0.2">
      <c r="B223" s="51">
        <f>'NEG Commercial'!C223</f>
        <v>3979</v>
      </c>
      <c r="C223" s="45">
        <f>IF('NEG Commercial Win'!B223&gt;40,40*(Rates!$E$13+Rates!$E$17)+('NEG Commercial Win'!B223-40)*(Rates!$E$13+Rates!$E$19),'NEG Commercial Win'!B223*(Rates!$E$13+Rates!$E$17))+Rates!$E$26</f>
        <v>2296.8344700000002</v>
      </c>
      <c r="D223" s="45">
        <f>IF('NEG Commercial Win'!B223&gt;40,40*(Rates!$F$13+Rates!$F$17)+('NEG Commercial Win'!B223-40)*(Rates!$F$13+Rates!$F$19),'NEG Commercial Win'!B223*(Rates!$F$13+Rates!$F$17))+Rates!$F$26</f>
        <v>2934.6283800000001</v>
      </c>
      <c r="E223" s="46">
        <f t="shared" si="12"/>
        <v>637.79390999999987</v>
      </c>
      <c r="F223" s="47">
        <f t="shared" si="13"/>
        <v>0.27768388115491832</v>
      </c>
      <c r="G223" s="51">
        <f>'NEG Commercial'!E223</f>
        <v>16</v>
      </c>
      <c r="H223" s="48">
        <f t="shared" si="14"/>
        <v>1.5426742257703731E-4</v>
      </c>
      <c r="I223" s="48">
        <f t="shared" si="15"/>
        <v>0.97646457634309058</v>
      </c>
      <c r="K223" s="72"/>
      <c r="L223" s="72"/>
    </row>
    <row r="224" spans="2:12" x14ac:dyDescent="0.2">
      <c r="B224" s="51">
        <f>'NEG Commercial'!C224</f>
        <v>3999</v>
      </c>
      <c r="C224" s="45">
        <f>IF('NEG Commercial Win'!B224&gt;40,40*(Rates!$E$13+Rates!$E$17)+('NEG Commercial Win'!B224-40)*(Rates!$E$13+Rates!$E$19),'NEG Commercial Win'!B224*(Rates!$E$13+Rates!$E$17))+Rates!$E$26</f>
        <v>2308.1570700000002</v>
      </c>
      <c r="D224" s="45">
        <f>IF('NEG Commercial Win'!B224&gt;40,40*(Rates!$F$13+Rates!$F$17)+('NEG Commercial Win'!B224-40)*(Rates!$F$13+Rates!$F$19),'NEG Commercial Win'!B224*(Rates!$F$13+Rates!$F$17))+Rates!$F$26</f>
        <v>2949.1567800000003</v>
      </c>
      <c r="E224" s="46">
        <f t="shared" si="12"/>
        <v>640.99971000000005</v>
      </c>
      <c r="F224" s="47">
        <f t="shared" si="13"/>
        <v>0.27771061091609334</v>
      </c>
      <c r="G224" s="51">
        <f>'NEG Commercial'!E224</f>
        <v>14</v>
      </c>
      <c r="H224" s="48">
        <f t="shared" si="14"/>
        <v>1.3498399475490763E-4</v>
      </c>
      <c r="I224" s="48">
        <f t="shared" si="15"/>
        <v>0.97659956033784545</v>
      </c>
      <c r="K224" s="72"/>
      <c r="L224" s="72"/>
    </row>
    <row r="225" spans="2:12" x14ac:dyDescent="0.2">
      <c r="B225" s="51">
        <f>'NEG Commercial'!C225</f>
        <v>4019</v>
      </c>
      <c r="C225" s="45">
        <f>IF('NEG Commercial Win'!B225&gt;40,40*(Rates!$E$13+Rates!$E$17)+('NEG Commercial Win'!B225-40)*(Rates!$E$13+Rates!$E$19),'NEG Commercial Win'!B225*(Rates!$E$13+Rates!$E$17))+Rates!$E$26</f>
        <v>2319.4796700000006</v>
      </c>
      <c r="D225" s="45">
        <f>IF('NEG Commercial Win'!B225&gt;40,40*(Rates!$F$13+Rates!$F$17)+('NEG Commercial Win'!B225-40)*(Rates!$F$13+Rates!$F$19),'NEG Commercial Win'!B225*(Rates!$F$13+Rates!$F$17))+Rates!$F$26</f>
        <v>2963.6851799999999</v>
      </c>
      <c r="E225" s="46">
        <f t="shared" si="12"/>
        <v>644.20550999999932</v>
      </c>
      <c r="F225" s="47">
        <f t="shared" si="13"/>
        <v>0.27773707971322686</v>
      </c>
      <c r="G225" s="51">
        <f>'NEG Commercial'!E225</f>
        <v>20</v>
      </c>
      <c r="H225" s="48">
        <f t="shared" si="14"/>
        <v>1.928342782212966E-4</v>
      </c>
      <c r="I225" s="48">
        <f t="shared" si="15"/>
        <v>0.97679239461606671</v>
      </c>
      <c r="K225" s="72"/>
      <c r="L225" s="72"/>
    </row>
    <row r="226" spans="2:12" x14ac:dyDescent="0.2">
      <c r="B226" s="51">
        <f>'NEG Commercial'!C226</f>
        <v>4039</v>
      </c>
      <c r="C226" s="45">
        <f>IF('NEG Commercial Win'!B226&gt;40,40*(Rates!$E$13+Rates!$E$17)+('NEG Commercial Win'!B226-40)*(Rates!$E$13+Rates!$E$19),'NEG Commercial Win'!B226*(Rates!$E$13+Rates!$E$17))+Rates!$E$26</f>
        <v>2330.8022700000006</v>
      </c>
      <c r="D226" s="45">
        <f>IF('NEG Commercial Win'!B226&gt;40,40*(Rates!$F$13+Rates!$F$17)+('NEG Commercial Win'!B226-40)*(Rates!$F$13+Rates!$F$19),'NEG Commercial Win'!B226*(Rates!$F$13+Rates!$F$17))+Rates!$F$26</f>
        <v>2978.2135800000001</v>
      </c>
      <c r="E226" s="46">
        <f t="shared" si="12"/>
        <v>647.4113099999995</v>
      </c>
      <c r="F226" s="47">
        <f t="shared" si="13"/>
        <v>0.27776329134946282</v>
      </c>
      <c r="G226" s="51">
        <f>'NEG Commercial'!E226</f>
        <v>24</v>
      </c>
      <c r="H226" s="48">
        <f t="shared" si="14"/>
        <v>2.3140113386555593E-4</v>
      </c>
      <c r="I226" s="48">
        <f t="shared" si="15"/>
        <v>0.97702379574993226</v>
      </c>
      <c r="K226" s="72"/>
      <c r="L226" s="72"/>
    </row>
    <row r="227" spans="2:12" x14ac:dyDescent="0.2">
      <c r="B227" s="51">
        <f>'NEG Commercial'!C227</f>
        <v>4059</v>
      </c>
      <c r="C227" s="45">
        <f>IF('NEG Commercial Win'!B227&gt;40,40*(Rates!$E$13+Rates!$E$17)+('NEG Commercial Win'!B227-40)*(Rates!$E$13+Rates!$E$19),'NEG Commercial Win'!B227*(Rates!$E$13+Rates!$E$17))+Rates!$E$26</f>
        <v>2342.1248700000006</v>
      </c>
      <c r="D227" s="45">
        <f>IF('NEG Commercial Win'!B227&gt;40,40*(Rates!$F$13+Rates!$F$17)+('NEG Commercial Win'!B227-40)*(Rates!$F$13+Rates!$F$19),'NEG Commercial Win'!B227*(Rates!$F$13+Rates!$F$17))+Rates!$F$26</f>
        <v>2992.7419800000002</v>
      </c>
      <c r="E227" s="46">
        <f t="shared" si="12"/>
        <v>650.61710999999968</v>
      </c>
      <c r="F227" s="47">
        <f t="shared" si="13"/>
        <v>0.27778924955440121</v>
      </c>
      <c r="G227" s="51">
        <f>'NEG Commercial'!E227</f>
        <v>15</v>
      </c>
      <c r="H227" s="48">
        <f t="shared" si="14"/>
        <v>1.4462570866597245E-4</v>
      </c>
      <c r="I227" s="48">
        <f t="shared" si="15"/>
        <v>0.97716842145859828</v>
      </c>
      <c r="K227" s="72"/>
      <c r="L227" s="72"/>
    </row>
    <row r="228" spans="2:12" x14ac:dyDescent="0.2">
      <c r="B228" s="51">
        <f>'NEG Commercial'!C228</f>
        <v>4079</v>
      </c>
      <c r="C228" s="45">
        <f>IF('NEG Commercial Win'!B228&gt;40,40*(Rates!$E$13+Rates!$E$17)+('NEG Commercial Win'!B228-40)*(Rates!$E$13+Rates!$E$19),'NEG Commercial Win'!B228*(Rates!$E$13+Rates!$E$17))+Rates!$E$26</f>
        <v>2353.4474700000005</v>
      </c>
      <c r="D228" s="45">
        <f>IF('NEG Commercial Win'!B228&gt;40,40*(Rates!$F$13+Rates!$F$17)+('NEG Commercial Win'!B228-40)*(Rates!$F$13+Rates!$F$19),'NEG Commercial Win'!B228*(Rates!$F$13+Rates!$F$17))+Rates!$F$26</f>
        <v>3007.2703799999999</v>
      </c>
      <c r="E228" s="46">
        <f t="shared" si="12"/>
        <v>653.82290999999941</v>
      </c>
      <c r="F228" s="47">
        <f t="shared" si="13"/>
        <v>0.2778149579858688</v>
      </c>
      <c r="G228" s="51">
        <f>'NEG Commercial'!E228</f>
        <v>17</v>
      </c>
      <c r="H228" s="48">
        <f t="shared" si="14"/>
        <v>1.6390913648810213E-4</v>
      </c>
      <c r="I228" s="48">
        <f t="shared" si="15"/>
        <v>0.9773323305950864</v>
      </c>
      <c r="K228" s="72"/>
      <c r="L228" s="72"/>
    </row>
    <row r="229" spans="2:12" x14ac:dyDescent="0.2">
      <c r="B229" s="51">
        <f>'NEG Commercial'!C229</f>
        <v>4099</v>
      </c>
      <c r="C229" s="45">
        <f>IF('NEG Commercial Win'!B229&gt;40,40*(Rates!$E$13+Rates!$E$17)+('NEG Commercial Win'!B229-40)*(Rates!$E$13+Rates!$E$19),'NEG Commercial Win'!B229*(Rates!$E$13+Rates!$E$17))+Rates!$E$26</f>
        <v>2364.7700700000005</v>
      </c>
      <c r="D229" s="45">
        <f>IF('NEG Commercial Win'!B229&gt;40,40*(Rates!$F$13+Rates!$F$17)+('NEG Commercial Win'!B229-40)*(Rates!$F$13+Rates!$F$19),'NEG Commercial Win'!B229*(Rates!$F$13+Rates!$F$17))+Rates!$F$26</f>
        <v>3021.7987800000001</v>
      </c>
      <c r="E229" s="46">
        <f t="shared" si="12"/>
        <v>657.02870999999959</v>
      </c>
      <c r="F229" s="47">
        <f t="shared" si="13"/>
        <v>0.27784042023163774</v>
      </c>
      <c r="G229" s="51">
        <f>'NEG Commercial'!E229</f>
        <v>15</v>
      </c>
      <c r="H229" s="48">
        <f t="shared" si="14"/>
        <v>1.4462570866597245E-4</v>
      </c>
      <c r="I229" s="48">
        <f t="shared" si="15"/>
        <v>0.97747695630375242</v>
      </c>
      <c r="K229" s="72"/>
      <c r="L229" s="72"/>
    </row>
    <row r="230" spans="2:12" x14ac:dyDescent="0.2">
      <c r="B230" s="51">
        <f>'NEG Commercial'!C230</f>
        <v>4119</v>
      </c>
      <c r="C230" s="45">
        <f>IF('NEG Commercial Win'!B230&gt;40,40*(Rates!$E$13+Rates!$E$17)+('NEG Commercial Win'!B230-40)*(Rates!$E$13+Rates!$E$19),'NEG Commercial Win'!B230*(Rates!$E$13+Rates!$E$17))+Rates!$E$26</f>
        <v>2376.0926700000005</v>
      </c>
      <c r="D230" s="45">
        <f>IF('NEG Commercial Win'!B230&gt;40,40*(Rates!$F$13+Rates!$F$17)+('NEG Commercial Win'!B230-40)*(Rates!$F$13+Rates!$F$19),'NEG Commercial Win'!B230*(Rates!$F$13+Rates!$F$17))+Rates!$F$26</f>
        <v>3036.3271800000002</v>
      </c>
      <c r="E230" s="46">
        <f t="shared" si="12"/>
        <v>660.23450999999977</v>
      </c>
      <c r="F230" s="47">
        <f t="shared" si="13"/>
        <v>0.27786563981109358</v>
      </c>
      <c r="G230" s="51">
        <f>'NEG Commercial'!E230</f>
        <v>17</v>
      </c>
      <c r="H230" s="48">
        <f t="shared" si="14"/>
        <v>1.6390913648810213E-4</v>
      </c>
      <c r="I230" s="48">
        <f t="shared" si="15"/>
        <v>0.97764086544024054</v>
      </c>
      <c r="K230" s="72"/>
      <c r="L230" s="72"/>
    </row>
    <row r="231" spans="2:12" x14ac:dyDescent="0.2">
      <c r="B231" s="51">
        <f>'NEG Commercial'!C231</f>
        <v>4139</v>
      </c>
      <c r="C231" s="45">
        <f>IF('NEG Commercial Win'!B231&gt;40,40*(Rates!$E$13+Rates!$E$17)+('NEG Commercial Win'!B231-40)*(Rates!$E$13+Rates!$E$19),'NEG Commercial Win'!B231*(Rates!$E$13+Rates!$E$17))+Rates!$E$26</f>
        <v>2387.4152700000004</v>
      </c>
      <c r="D231" s="45">
        <f>IF('NEG Commercial Win'!B231&gt;40,40*(Rates!$F$13+Rates!$F$17)+('NEG Commercial Win'!B231-40)*(Rates!$F$13+Rates!$F$19),'NEG Commercial Win'!B231*(Rates!$F$13+Rates!$F$17))+Rates!$F$26</f>
        <v>3050.8555799999999</v>
      </c>
      <c r="E231" s="46">
        <f t="shared" si="12"/>
        <v>663.4403099999995</v>
      </c>
      <c r="F231" s="47">
        <f t="shared" si="13"/>
        <v>0.27789062017685739</v>
      </c>
      <c r="G231" s="51">
        <f>'NEG Commercial'!E231</f>
        <v>12</v>
      </c>
      <c r="H231" s="48">
        <f t="shared" si="14"/>
        <v>1.1570056693277797E-4</v>
      </c>
      <c r="I231" s="48">
        <f t="shared" si="15"/>
        <v>0.97775656600717331</v>
      </c>
      <c r="K231" s="72"/>
      <c r="L231" s="72"/>
    </row>
    <row r="232" spans="2:12" x14ac:dyDescent="0.2">
      <c r="B232" s="51">
        <f>'NEG Commercial'!C232</f>
        <v>4159</v>
      </c>
      <c r="C232" s="45">
        <f>IF('NEG Commercial Win'!B232&gt;40,40*(Rates!$E$13+Rates!$E$17)+('NEG Commercial Win'!B232-40)*(Rates!$E$13+Rates!$E$19),'NEG Commercial Win'!B232*(Rates!$E$13+Rates!$E$17))+Rates!$E$26</f>
        <v>2398.7378700000004</v>
      </c>
      <c r="D232" s="45">
        <f>IF('NEG Commercial Win'!B232&gt;40,40*(Rates!$F$13+Rates!$F$17)+('NEG Commercial Win'!B232-40)*(Rates!$F$13+Rates!$F$19),'NEG Commercial Win'!B232*(Rates!$F$13+Rates!$F$17))+Rates!$F$26</f>
        <v>3065.3839800000001</v>
      </c>
      <c r="E232" s="46">
        <f t="shared" si="12"/>
        <v>666.64610999999968</v>
      </c>
      <c r="F232" s="47">
        <f t="shared" si="13"/>
        <v>0.27791536471636208</v>
      </c>
      <c r="G232" s="51">
        <f>'NEG Commercial'!E232</f>
        <v>19</v>
      </c>
      <c r="H232" s="48">
        <f t="shared" si="14"/>
        <v>1.8319256431023178E-4</v>
      </c>
      <c r="I232" s="48">
        <f t="shared" si="15"/>
        <v>0.97793975857148352</v>
      </c>
      <c r="K232" s="72"/>
      <c r="L232" s="72"/>
    </row>
    <row r="233" spans="2:12" x14ac:dyDescent="0.2">
      <c r="B233" s="51">
        <f>'NEG Commercial'!C233</f>
        <v>4179</v>
      </c>
      <c r="C233" s="45">
        <f>IF('NEG Commercial Win'!B233&gt;40,40*(Rates!$E$13+Rates!$E$17)+('NEG Commercial Win'!B233-40)*(Rates!$E$13+Rates!$E$19),'NEG Commercial Win'!B233*(Rates!$E$13+Rates!$E$17))+Rates!$E$26</f>
        <v>2410.0604700000004</v>
      </c>
      <c r="D233" s="45">
        <f>IF('NEG Commercial Win'!B233&gt;40,40*(Rates!$F$13+Rates!$F$17)+('NEG Commercial Win'!B233-40)*(Rates!$F$13+Rates!$F$19),'NEG Commercial Win'!B233*(Rates!$F$13+Rates!$F$17))+Rates!$F$26</f>
        <v>3079.9123800000002</v>
      </c>
      <c r="E233" s="46">
        <f t="shared" si="12"/>
        <v>669.85190999999986</v>
      </c>
      <c r="F233" s="47">
        <f t="shared" si="13"/>
        <v>0.27793987675338278</v>
      </c>
      <c r="G233" s="51">
        <f>'NEG Commercial'!E233</f>
        <v>15</v>
      </c>
      <c r="H233" s="48">
        <f t="shared" si="14"/>
        <v>1.4462570866597245E-4</v>
      </c>
      <c r="I233" s="48">
        <f t="shared" si="15"/>
        <v>0.97808438428014954</v>
      </c>
      <c r="K233" s="72"/>
      <c r="L233" s="72"/>
    </row>
    <row r="234" spans="2:12" x14ac:dyDescent="0.2">
      <c r="B234" s="51">
        <f>'NEG Commercial'!C234</f>
        <v>4199</v>
      </c>
      <c r="C234" s="45">
        <f>IF('NEG Commercial Win'!B234&gt;40,40*(Rates!$E$13+Rates!$E$17)+('NEG Commercial Win'!B234-40)*(Rates!$E$13+Rates!$E$19),'NEG Commercial Win'!B234*(Rates!$E$13+Rates!$E$17))+Rates!$E$26</f>
        <v>2421.3830700000003</v>
      </c>
      <c r="D234" s="45">
        <f>IF('NEG Commercial Win'!B234&gt;40,40*(Rates!$F$13+Rates!$F$17)+('NEG Commercial Win'!B234-40)*(Rates!$F$13+Rates!$F$19),'NEG Commercial Win'!B234*(Rates!$F$13+Rates!$F$17))+Rates!$F$26</f>
        <v>3094.4407799999999</v>
      </c>
      <c r="E234" s="46">
        <f t="shared" si="12"/>
        <v>673.05770999999959</v>
      </c>
      <c r="F234" s="47">
        <f t="shared" si="13"/>
        <v>0.27796415954952536</v>
      </c>
      <c r="G234" s="51">
        <f>'NEG Commercial'!E234</f>
        <v>13</v>
      </c>
      <c r="H234" s="48">
        <f t="shared" si="14"/>
        <v>1.253422808438428E-4</v>
      </c>
      <c r="I234" s="48">
        <f t="shared" si="15"/>
        <v>0.97820972656099336</v>
      </c>
      <c r="K234" s="72"/>
      <c r="L234" s="72"/>
    </row>
    <row r="235" spans="2:12" x14ac:dyDescent="0.2">
      <c r="B235" s="51">
        <f>'NEG Commercial'!C235</f>
        <v>4219</v>
      </c>
      <c r="C235" s="45">
        <f>IF('NEG Commercial Win'!B235&gt;40,40*(Rates!$E$13+Rates!$E$17)+('NEG Commercial Win'!B235-40)*(Rates!$E$13+Rates!$E$19),'NEG Commercial Win'!B235*(Rates!$E$13+Rates!$E$17))+Rates!$E$26</f>
        <v>2432.7056700000003</v>
      </c>
      <c r="D235" s="45">
        <f>IF('NEG Commercial Win'!B235&gt;40,40*(Rates!$F$13+Rates!$F$17)+('NEG Commercial Win'!B235-40)*(Rates!$F$13+Rates!$F$19),'NEG Commercial Win'!B235*(Rates!$F$13+Rates!$F$17))+Rates!$F$26</f>
        <v>3108.9691800000001</v>
      </c>
      <c r="E235" s="46">
        <f t="shared" si="12"/>
        <v>676.26350999999977</v>
      </c>
      <c r="F235" s="47">
        <f t="shared" si="13"/>
        <v>0.27798821630567405</v>
      </c>
      <c r="G235" s="51">
        <f>'NEG Commercial'!E235</f>
        <v>5</v>
      </c>
      <c r="H235" s="48">
        <f t="shared" si="14"/>
        <v>4.8208569555324151E-5</v>
      </c>
      <c r="I235" s="48">
        <f t="shared" si="15"/>
        <v>0.97825793513054871</v>
      </c>
      <c r="K235" s="72"/>
      <c r="L235" s="72"/>
    </row>
    <row r="236" spans="2:12" x14ac:dyDescent="0.2">
      <c r="B236" s="51">
        <f>'NEG Commercial'!C236</f>
        <v>4239</v>
      </c>
      <c r="C236" s="45">
        <f>IF('NEG Commercial Win'!B236&gt;40,40*(Rates!$E$13+Rates!$E$17)+('NEG Commercial Win'!B236-40)*(Rates!$E$13+Rates!$E$19),'NEG Commercial Win'!B236*(Rates!$E$13+Rates!$E$17))+Rates!$E$26</f>
        <v>2444.0282700000002</v>
      </c>
      <c r="D236" s="45">
        <f>IF('NEG Commercial Win'!B236&gt;40,40*(Rates!$F$13+Rates!$F$17)+('NEG Commercial Win'!B236-40)*(Rates!$F$13+Rates!$F$19),'NEG Commercial Win'!B236*(Rates!$F$13+Rates!$F$17))+Rates!$F$26</f>
        <v>3123.4975800000002</v>
      </c>
      <c r="E236" s="46">
        <f t="shared" si="12"/>
        <v>679.46930999999995</v>
      </c>
      <c r="F236" s="47">
        <f t="shared" si="13"/>
        <v>0.27801205016339681</v>
      </c>
      <c r="G236" s="51">
        <f>'NEG Commercial'!E236</f>
        <v>17</v>
      </c>
      <c r="H236" s="48">
        <f t="shared" si="14"/>
        <v>1.6390913648810213E-4</v>
      </c>
      <c r="I236" s="48">
        <f t="shared" si="15"/>
        <v>0.97842184426703682</v>
      </c>
      <c r="K236" s="72"/>
      <c r="L236" s="72"/>
    </row>
    <row r="237" spans="2:12" x14ac:dyDescent="0.2">
      <c r="B237" s="51">
        <f>'NEG Commercial'!C237</f>
        <v>4259</v>
      </c>
      <c r="C237" s="45">
        <f>IF('NEG Commercial Win'!B237&gt;40,40*(Rates!$E$13+Rates!$E$17)+('NEG Commercial Win'!B237-40)*(Rates!$E$13+Rates!$E$19),'NEG Commercial Win'!B237*(Rates!$E$13+Rates!$E$17))+Rates!$E$26</f>
        <v>2455.3508700000002</v>
      </c>
      <c r="D237" s="45">
        <f>IF('NEG Commercial Win'!B237&gt;40,40*(Rates!$F$13+Rates!$F$17)+('NEG Commercial Win'!B237-40)*(Rates!$F$13+Rates!$F$19),'NEG Commercial Win'!B237*(Rates!$F$13+Rates!$F$17))+Rates!$F$26</f>
        <v>3138.0259799999999</v>
      </c>
      <c r="E237" s="46">
        <f t="shared" si="12"/>
        <v>682.67510999999968</v>
      </c>
      <c r="F237" s="47">
        <f t="shared" si="13"/>
        <v>0.27803566420631348</v>
      </c>
      <c r="G237" s="51">
        <f>'NEG Commercial'!E237</f>
        <v>22</v>
      </c>
      <c r="H237" s="48">
        <f t="shared" si="14"/>
        <v>2.1211770604342628E-4</v>
      </c>
      <c r="I237" s="48">
        <f t="shared" si="15"/>
        <v>0.97863396197308028</v>
      </c>
      <c r="K237" s="72"/>
      <c r="L237" s="72"/>
    </row>
    <row r="238" spans="2:12" x14ac:dyDescent="0.2">
      <c r="B238" s="51">
        <f>'NEG Commercial'!C238</f>
        <v>4279</v>
      </c>
      <c r="C238" s="45">
        <f>IF('NEG Commercial Win'!B238&gt;40,40*(Rates!$E$13+Rates!$E$17)+('NEG Commercial Win'!B238-40)*(Rates!$E$13+Rates!$E$19),'NEG Commercial Win'!B238*(Rates!$E$13+Rates!$E$17))+Rates!$E$26</f>
        <v>2466.6734700000002</v>
      </c>
      <c r="D238" s="45">
        <f>IF('NEG Commercial Win'!B238&gt;40,40*(Rates!$F$13+Rates!$F$17)+('NEG Commercial Win'!B238-40)*(Rates!$F$13+Rates!$F$19),'NEG Commercial Win'!B238*(Rates!$F$13+Rates!$F$17))+Rates!$F$26</f>
        <v>3152.55438</v>
      </c>
      <c r="E238" s="46">
        <f t="shared" si="12"/>
        <v>685.88090999999986</v>
      </c>
      <c r="F238" s="47">
        <f t="shared" si="13"/>
        <v>0.27805906146142634</v>
      </c>
      <c r="G238" s="51">
        <f>'NEG Commercial'!E238</f>
        <v>14</v>
      </c>
      <c r="H238" s="48">
        <f t="shared" si="14"/>
        <v>1.3498399475490763E-4</v>
      </c>
      <c r="I238" s="48">
        <f t="shared" si="15"/>
        <v>0.97876894596783515</v>
      </c>
      <c r="K238" s="72"/>
      <c r="L238" s="72"/>
    </row>
    <row r="239" spans="2:12" x14ac:dyDescent="0.2">
      <c r="B239" s="51">
        <f>'NEG Commercial'!C239</f>
        <v>4299</v>
      </c>
      <c r="C239" s="45">
        <f>IF('NEG Commercial Win'!B239&gt;40,40*(Rates!$E$13+Rates!$E$17)+('NEG Commercial Win'!B239-40)*(Rates!$E$13+Rates!$E$19),'NEG Commercial Win'!B239*(Rates!$E$13+Rates!$E$17))+Rates!$E$26</f>
        <v>2477.9960700000006</v>
      </c>
      <c r="D239" s="45">
        <f>IF('NEG Commercial Win'!B239&gt;40,40*(Rates!$F$13+Rates!$F$17)+('NEG Commercial Win'!B239-40)*(Rates!$F$13+Rates!$F$19),'NEG Commercial Win'!B239*(Rates!$F$13+Rates!$F$17))+Rates!$F$26</f>
        <v>3167.0827800000002</v>
      </c>
      <c r="E239" s="46">
        <f t="shared" si="12"/>
        <v>689.08670999999958</v>
      </c>
      <c r="F239" s="47">
        <f t="shared" si="13"/>
        <v>0.27808224490041239</v>
      </c>
      <c r="G239" s="51">
        <f>'NEG Commercial'!E239</f>
        <v>19</v>
      </c>
      <c r="H239" s="48">
        <f t="shared" si="14"/>
        <v>1.8319256431023178E-4</v>
      </c>
      <c r="I239" s="48">
        <f t="shared" si="15"/>
        <v>0.97895213853214536</v>
      </c>
      <c r="K239" s="72"/>
      <c r="L239" s="72"/>
    </row>
    <row r="240" spans="2:12" x14ac:dyDescent="0.2">
      <c r="B240" s="51">
        <f>'NEG Commercial'!C240</f>
        <v>4319</v>
      </c>
      <c r="C240" s="45">
        <f>IF('NEG Commercial Win'!B240&gt;40,40*(Rates!$E$13+Rates!$E$17)+('NEG Commercial Win'!B240-40)*(Rates!$E$13+Rates!$E$19),'NEG Commercial Win'!B240*(Rates!$E$13+Rates!$E$17))+Rates!$E$26</f>
        <v>2489.3186700000006</v>
      </c>
      <c r="D240" s="45">
        <f>IF('NEG Commercial Win'!B240&gt;40,40*(Rates!$F$13+Rates!$F$17)+('NEG Commercial Win'!B240-40)*(Rates!$F$13+Rates!$F$19),'NEG Commercial Win'!B240*(Rates!$F$13+Rates!$F$17))+Rates!$F$26</f>
        <v>3181.6111799999999</v>
      </c>
      <c r="E240" s="46">
        <f t="shared" si="12"/>
        <v>692.29250999999931</v>
      </c>
      <c r="F240" s="47">
        <f t="shared" si="13"/>
        <v>0.27810521744088279</v>
      </c>
      <c r="G240" s="51">
        <f>'NEG Commercial'!E240</f>
        <v>7</v>
      </c>
      <c r="H240" s="48">
        <f t="shared" si="14"/>
        <v>6.7491997377453814E-5</v>
      </c>
      <c r="I240" s="48">
        <f t="shared" si="15"/>
        <v>0.97901963052952279</v>
      </c>
      <c r="K240" s="72"/>
      <c r="L240" s="72"/>
    </row>
    <row r="241" spans="2:12" x14ac:dyDescent="0.2">
      <c r="B241" s="51">
        <f>'NEG Commercial'!C241</f>
        <v>4339</v>
      </c>
      <c r="C241" s="45">
        <f>IF('NEG Commercial Win'!B241&gt;40,40*(Rates!$E$13+Rates!$E$17)+('NEG Commercial Win'!B241-40)*(Rates!$E$13+Rates!$E$19),'NEG Commercial Win'!B241*(Rates!$E$13+Rates!$E$17))+Rates!$E$26</f>
        <v>2500.6412700000005</v>
      </c>
      <c r="D241" s="45">
        <f>IF('NEG Commercial Win'!B241&gt;40,40*(Rates!$F$13+Rates!$F$17)+('NEG Commercial Win'!B241-40)*(Rates!$F$13+Rates!$F$19),'NEG Commercial Win'!B241*(Rates!$F$13+Rates!$F$17))+Rates!$F$26</f>
        <v>3196.13958</v>
      </c>
      <c r="E241" s="46">
        <f t="shared" si="12"/>
        <v>695.49830999999949</v>
      </c>
      <c r="F241" s="47">
        <f t="shared" si="13"/>
        <v>0.2781279819476063</v>
      </c>
      <c r="G241" s="51">
        <f>'NEG Commercial'!E241</f>
        <v>12</v>
      </c>
      <c r="H241" s="48">
        <f t="shared" si="14"/>
        <v>1.1570056693277797E-4</v>
      </c>
      <c r="I241" s="48">
        <f t="shared" si="15"/>
        <v>0.97913533109645556</v>
      </c>
      <c r="K241" s="72"/>
      <c r="L241" s="72"/>
    </row>
    <row r="242" spans="2:12" x14ac:dyDescent="0.2">
      <c r="B242" s="51">
        <f>'NEG Commercial'!C242</f>
        <v>4359</v>
      </c>
      <c r="C242" s="45">
        <f>IF('NEG Commercial Win'!B242&gt;40,40*(Rates!$E$13+Rates!$E$17)+('NEG Commercial Win'!B242-40)*(Rates!$E$13+Rates!$E$19),'NEG Commercial Win'!B242*(Rates!$E$13+Rates!$E$17))+Rates!$E$26</f>
        <v>2511.9638700000005</v>
      </c>
      <c r="D242" s="45">
        <f>IF('NEG Commercial Win'!B242&gt;40,40*(Rates!$F$13+Rates!$F$17)+('NEG Commercial Win'!B242-40)*(Rates!$F$13+Rates!$F$19),'NEG Commercial Win'!B242*(Rates!$F$13+Rates!$F$17))+Rates!$F$26</f>
        <v>3210.6679800000002</v>
      </c>
      <c r="E242" s="46">
        <f t="shared" si="12"/>
        <v>698.70410999999967</v>
      </c>
      <c r="F242" s="47">
        <f t="shared" si="13"/>
        <v>0.27815054123369998</v>
      </c>
      <c r="G242" s="51">
        <f>'NEG Commercial'!E242</f>
        <v>20</v>
      </c>
      <c r="H242" s="48">
        <f t="shared" si="14"/>
        <v>1.928342782212966E-4</v>
      </c>
      <c r="I242" s="48">
        <f t="shared" si="15"/>
        <v>0.97932816537467682</v>
      </c>
      <c r="K242" s="72"/>
      <c r="L242" s="72"/>
    </row>
    <row r="243" spans="2:12" x14ac:dyDescent="0.2">
      <c r="B243" s="51">
        <f>'NEG Commercial'!C243</f>
        <v>4379</v>
      </c>
      <c r="C243" s="45">
        <f>IF('NEG Commercial Win'!B243&gt;40,40*(Rates!$E$13+Rates!$E$17)+('NEG Commercial Win'!B243-40)*(Rates!$E$13+Rates!$E$19),'NEG Commercial Win'!B243*(Rates!$E$13+Rates!$E$17))+Rates!$E$26</f>
        <v>2523.2864700000005</v>
      </c>
      <c r="D243" s="45">
        <f>IF('NEG Commercial Win'!B243&gt;40,40*(Rates!$F$13+Rates!$F$17)+('NEG Commercial Win'!B243-40)*(Rates!$F$13+Rates!$F$19),'NEG Commercial Win'!B243*(Rates!$F$13+Rates!$F$17))+Rates!$F$26</f>
        <v>3225.1963799999999</v>
      </c>
      <c r="E243" s="46">
        <f t="shared" si="12"/>
        <v>701.9099099999994</v>
      </c>
      <c r="F243" s="47">
        <f t="shared" si="13"/>
        <v>0.27817289806178813</v>
      </c>
      <c r="G243" s="51">
        <f>'NEG Commercial'!E243</f>
        <v>13</v>
      </c>
      <c r="H243" s="48">
        <f t="shared" si="14"/>
        <v>1.253422808438428E-4</v>
      </c>
      <c r="I243" s="48">
        <f t="shared" si="15"/>
        <v>0.97945350765552064</v>
      </c>
      <c r="K243" s="72"/>
      <c r="L243" s="72"/>
    </row>
    <row r="244" spans="2:12" x14ac:dyDescent="0.2">
      <c r="B244" s="51">
        <f>'NEG Commercial'!C244</f>
        <v>4399</v>
      </c>
      <c r="C244" s="45">
        <f>IF('NEG Commercial Win'!B244&gt;40,40*(Rates!$E$13+Rates!$E$17)+('NEG Commercial Win'!B244-40)*(Rates!$E$13+Rates!$E$19),'NEG Commercial Win'!B244*(Rates!$E$13+Rates!$E$17))+Rates!$E$26</f>
        <v>2534.6090700000004</v>
      </c>
      <c r="D244" s="45">
        <f>IF('NEG Commercial Win'!B244&gt;40,40*(Rates!$F$13+Rates!$F$17)+('NEG Commercial Win'!B244-40)*(Rates!$F$13+Rates!$F$19),'NEG Commercial Win'!B244*(Rates!$F$13+Rates!$F$17))+Rates!$F$26</f>
        <v>3239.72478</v>
      </c>
      <c r="E244" s="46">
        <f t="shared" si="12"/>
        <v>705.11570999999958</v>
      </c>
      <c r="F244" s="47">
        <f t="shared" si="13"/>
        <v>0.2781950551451311</v>
      </c>
      <c r="G244" s="51">
        <f>'NEG Commercial'!E244</f>
        <v>13</v>
      </c>
      <c r="H244" s="48">
        <f t="shared" si="14"/>
        <v>1.253422808438428E-4</v>
      </c>
      <c r="I244" s="48">
        <f t="shared" si="15"/>
        <v>0.97957884993636446</v>
      </c>
      <c r="K244" s="72"/>
      <c r="L244" s="72"/>
    </row>
    <row r="245" spans="2:12" x14ac:dyDescent="0.2">
      <c r="B245" s="51">
        <f>'NEG Commercial'!C245</f>
        <v>4419</v>
      </c>
      <c r="C245" s="45">
        <f>IF('NEG Commercial Win'!B245&gt;40,40*(Rates!$E$13+Rates!$E$17)+('NEG Commercial Win'!B245-40)*(Rates!$E$13+Rates!$E$19),'NEG Commercial Win'!B245*(Rates!$E$13+Rates!$E$17))+Rates!$E$26</f>
        <v>2545.9316700000004</v>
      </c>
      <c r="D245" s="45">
        <f>IF('NEG Commercial Win'!B245&gt;40,40*(Rates!$F$13+Rates!$F$17)+('NEG Commercial Win'!B245-40)*(Rates!$F$13+Rates!$F$19),'NEG Commercial Win'!B245*(Rates!$F$13+Rates!$F$17))+Rates!$F$26</f>
        <v>3254.2531800000002</v>
      </c>
      <c r="E245" s="46">
        <f t="shared" si="12"/>
        <v>708.32150999999976</v>
      </c>
      <c r="F245" s="47">
        <f t="shared" si="13"/>
        <v>0.27821701514872144</v>
      </c>
      <c r="G245" s="51">
        <f>'NEG Commercial'!E245</f>
        <v>11</v>
      </c>
      <c r="H245" s="48">
        <f t="shared" si="14"/>
        <v>1.0605885302171314E-4</v>
      </c>
      <c r="I245" s="48">
        <f t="shared" si="15"/>
        <v>0.97968490878938619</v>
      </c>
      <c r="K245" s="72"/>
      <c r="L245" s="72"/>
    </row>
    <row r="246" spans="2:12" x14ac:dyDescent="0.2">
      <c r="B246" s="51">
        <f>'NEG Commercial'!C246</f>
        <v>4439</v>
      </c>
      <c r="C246" s="45">
        <f>IF('NEG Commercial Win'!B246&gt;40,40*(Rates!$E$13+Rates!$E$17)+('NEG Commercial Win'!B246-40)*(Rates!$E$13+Rates!$E$19),'NEG Commercial Win'!B246*(Rates!$E$13+Rates!$E$17))+Rates!$E$26</f>
        <v>2557.2542700000004</v>
      </c>
      <c r="D246" s="45">
        <f>IF('NEG Commercial Win'!B246&gt;40,40*(Rates!$F$13+Rates!$F$17)+('NEG Commercial Win'!B246-40)*(Rates!$F$13+Rates!$F$19),'NEG Commercial Win'!B246*(Rates!$F$13+Rates!$F$17))+Rates!$F$26</f>
        <v>3268.7815799999998</v>
      </c>
      <c r="E246" s="46">
        <f t="shared" si="12"/>
        <v>711.52730999999949</v>
      </c>
      <c r="F246" s="47">
        <f t="shared" si="13"/>
        <v>0.27823878069035324</v>
      </c>
      <c r="G246" s="51">
        <f>'NEG Commercial'!E246</f>
        <v>13</v>
      </c>
      <c r="H246" s="48">
        <f t="shared" si="14"/>
        <v>1.253422808438428E-4</v>
      </c>
      <c r="I246" s="48">
        <f t="shared" si="15"/>
        <v>0.97981025107023001</v>
      </c>
      <c r="K246" s="72"/>
      <c r="L246" s="72"/>
    </row>
    <row r="247" spans="2:12" x14ac:dyDescent="0.2">
      <c r="B247" s="51">
        <f>'NEG Commercial'!C247</f>
        <v>4459</v>
      </c>
      <c r="C247" s="45">
        <f>IF('NEG Commercial Win'!B247&gt;40,40*(Rates!$E$13+Rates!$E$17)+('NEG Commercial Win'!B247-40)*(Rates!$E$13+Rates!$E$19),'NEG Commercial Win'!B247*(Rates!$E$13+Rates!$E$17))+Rates!$E$26</f>
        <v>2568.5768700000003</v>
      </c>
      <c r="D247" s="45">
        <f>IF('NEG Commercial Win'!B247&gt;40,40*(Rates!$F$13+Rates!$F$17)+('NEG Commercial Win'!B247-40)*(Rates!$F$13+Rates!$F$19),'NEG Commercial Win'!B247*(Rates!$F$13+Rates!$F$17))+Rates!$F$26</f>
        <v>3283.30998</v>
      </c>
      <c r="E247" s="46">
        <f t="shared" si="12"/>
        <v>714.73310999999967</v>
      </c>
      <c r="F247" s="47">
        <f t="shared" si="13"/>
        <v>0.27826035434166296</v>
      </c>
      <c r="G247" s="51">
        <f>'NEG Commercial'!E247</f>
        <v>17</v>
      </c>
      <c r="H247" s="48">
        <f t="shared" si="14"/>
        <v>1.6390913648810213E-4</v>
      </c>
      <c r="I247" s="48">
        <f t="shared" si="15"/>
        <v>0.97997416020671813</v>
      </c>
      <c r="K247" s="72"/>
      <c r="L247" s="72"/>
    </row>
    <row r="248" spans="2:12" x14ac:dyDescent="0.2">
      <c r="B248" s="51">
        <f>'NEG Commercial'!C248</f>
        <v>4479</v>
      </c>
      <c r="C248" s="45">
        <f>IF('NEG Commercial Win'!B248&gt;40,40*(Rates!$E$13+Rates!$E$17)+('NEG Commercial Win'!B248-40)*(Rates!$E$13+Rates!$E$19),'NEG Commercial Win'!B248*(Rates!$E$13+Rates!$E$17))+Rates!$E$26</f>
        <v>2579.8994700000003</v>
      </c>
      <c r="D248" s="45">
        <f>IF('NEG Commercial Win'!B248&gt;40,40*(Rates!$F$13+Rates!$F$17)+('NEG Commercial Win'!B248-40)*(Rates!$F$13+Rates!$F$19),'NEG Commercial Win'!B248*(Rates!$F$13+Rates!$F$17))+Rates!$F$26</f>
        <v>3297.8383800000001</v>
      </c>
      <c r="E248" s="46">
        <f t="shared" si="12"/>
        <v>717.93890999999985</v>
      </c>
      <c r="F248" s="47">
        <f t="shared" si="13"/>
        <v>0.27828173862914113</v>
      </c>
      <c r="G248" s="51">
        <f>'NEG Commercial'!E248</f>
        <v>10</v>
      </c>
      <c r="H248" s="48">
        <f t="shared" si="14"/>
        <v>9.6417139110648302E-5</v>
      </c>
      <c r="I248" s="48">
        <f t="shared" si="15"/>
        <v>0.98007057734582881</v>
      </c>
      <c r="K248" s="72"/>
      <c r="L248" s="72"/>
    </row>
    <row r="249" spans="2:12" x14ac:dyDescent="0.2">
      <c r="B249" s="51">
        <f>'NEG Commercial'!C249</f>
        <v>4499</v>
      </c>
      <c r="C249" s="45">
        <f>IF('NEG Commercial Win'!B249&gt;40,40*(Rates!$E$13+Rates!$E$17)+('NEG Commercial Win'!B249-40)*(Rates!$E$13+Rates!$E$19),'NEG Commercial Win'!B249*(Rates!$E$13+Rates!$E$17))+Rates!$E$26</f>
        <v>2591.2220700000003</v>
      </c>
      <c r="D249" s="45">
        <f>IF('NEG Commercial Win'!B249&gt;40,40*(Rates!$F$13+Rates!$F$17)+('NEG Commercial Win'!B249-40)*(Rates!$F$13+Rates!$F$19),'NEG Commercial Win'!B249*(Rates!$F$13+Rates!$F$17))+Rates!$F$26</f>
        <v>3312.3667799999998</v>
      </c>
      <c r="E249" s="46">
        <f t="shared" si="12"/>
        <v>721.14470999999958</v>
      </c>
      <c r="F249" s="47">
        <f t="shared" si="13"/>
        <v>0.27830293603511935</v>
      </c>
      <c r="G249" s="51">
        <f>'NEG Commercial'!E249</f>
        <v>17</v>
      </c>
      <c r="H249" s="48">
        <f t="shared" si="14"/>
        <v>1.6390913648810213E-4</v>
      </c>
      <c r="I249" s="48">
        <f t="shared" si="15"/>
        <v>0.98023448648231692</v>
      </c>
      <c r="K249" s="72"/>
      <c r="L249" s="72"/>
    </row>
    <row r="250" spans="2:12" x14ac:dyDescent="0.2">
      <c r="B250" s="51">
        <f>'NEG Commercial'!C250</f>
        <v>4519</v>
      </c>
      <c r="C250" s="45">
        <f>IF('NEG Commercial Win'!B250&gt;40,40*(Rates!$E$13+Rates!$E$17)+('NEG Commercial Win'!B250-40)*(Rates!$E$13+Rates!$E$19),'NEG Commercial Win'!B250*(Rates!$E$13+Rates!$E$17))+Rates!$E$26</f>
        <v>2602.5446700000002</v>
      </c>
      <c r="D250" s="45">
        <f>IF('NEG Commercial Win'!B250&gt;40,40*(Rates!$F$13+Rates!$F$17)+('NEG Commercial Win'!B250-40)*(Rates!$F$13+Rates!$F$19),'NEG Commercial Win'!B250*(Rates!$F$13+Rates!$F$17))+Rates!$F$26</f>
        <v>3326.89518</v>
      </c>
      <c r="E250" s="46">
        <f t="shared" si="12"/>
        <v>724.35050999999976</v>
      </c>
      <c r="F250" s="47">
        <f t="shared" si="13"/>
        <v>0.2783239489987312</v>
      </c>
      <c r="G250" s="51">
        <f>'NEG Commercial'!E250</f>
        <v>13</v>
      </c>
      <c r="H250" s="48">
        <f t="shared" si="14"/>
        <v>1.253422808438428E-4</v>
      </c>
      <c r="I250" s="48">
        <f t="shared" si="15"/>
        <v>0.98035982876316075</v>
      </c>
      <c r="K250" s="72"/>
      <c r="L250" s="72"/>
    </row>
    <row r="251" spans="2:12" x14ac:dyDescent="0.2">
      <c r="B251" s="51">
        <f>'NEG Commercial'!C251</f>
        <v>4539</v>
      </c>
      <c r="C251" s="45">
        <f>IF('NEG Commercial Win'!B251&gt;40,40*(Rates!$E$13+Rates!$E$17)+('NEG Commercial Win'!B251-40)*(Rates!$E$13+Rates!$E$19),'NEG Commercial Win'!B251*(Rates!$E$13+Rates!$E$17))+Rates!$E$26</f>
        <v>2613.8672700000002</v>
      </c>
      <c r="D251" s="45">
        <f>IF('NEG Commercial Win'!B251&gt;40,40*(Rates!$F$13+Rates!$F$17)+('NEG Commercial Win'!B251-40)*(Rates!$F$13+Rates!$F$19),'NEG Commercial Win'!B251*(Rates!$F$13+Rates!$F$17))+Rates!$F$26</f>
        <v>3341.4235800000001</v>
      </c>
      <c r="E251" s="46">
        <f t="shared" si="12"/>
        <v>727.55630999999994</v>
      </c>
      <c r="F251" s="47">
        <f t="shared" si="13"/>
        <v>0.27834477991684708</v>
      </c>
      <c r="G251" s="51">
        <f>'NEG Commercial'!E251</f>
        <v>10</v>
      </c>
      <c r="H251" s="48">
        <f t="shared" si="14"/>
        <v>9.6417139110648302E-5</v>
      </c>
      <c r="I251" s="48">
        <f t="shared" si="15"/>
        <v>0.98045624590227143</v>
      </c>
      <c r="K251" s="72"/>
      <c r="L251" s="72"/>
    </row>
    <row r="252" spans="2:12" x14ac:dyDescent="0.2">
      <c r="B252" s="51">
        <f>'NEG Commercial'!C252</f>
        <v>4559</v>
      </c>
      <c r="C252" s="45">
        <f>IF('NEG Commercial Win'!B252&gt;40,40*(Rates!$E$13+Rates!$E$17)+('NEG Commercial Win'!B252-40)*(Rates!$E$13+Rates!$E$19),'NEG Commercial Win'!B252*(Rates!$E$13+Rates!$E$17))+Rates!$E$26</f>
        <v>2625.1898700000006</v>
      </c>
      <c r="D252" s="45">
        <f>IF('NEG Commercial Win'!B252&gt;40,40*(Rates!$F$13+Rates!$F$17)+('NEG Commercial Win'!B252-40)*(Rates!$F$13+Rates!$F$19),'NEG Commercial Win'!B252*(Rates!$F$13+Rates!$F$17))+Rates!$F$26</f>
        <v>3355.9519799999998</v>
      </c>
      <c r="E252" s="46">
        <f t="shared" si="12"/>
        <v>730.76210999999921</v>
      </c>
      <c r="F252" s="47">
        <f t="shared" si="13"/>
        <v>0.27836543114498574</v>
      </c>
      <c r="G252" s="51">
        <f>'NEG Commercial'!E252</f>
        <v>8</v>
      </c>
      <c r="H252" s="48">
        <f t="shared" si="14"/>
        <v>7.7133711288518653E-5</v>
      </c>
      <c r="I252" s="48">
        <f t="shared" si="15"/>
        <v>0.98053337961355991</v>
      </c>
      <c r="K252" s="72"/>
      <c r="L252" s="72"/>
    </row>
    <row r="253" spans="2:12" x14ac:dyDescent="0.2">
      <c r="B253" s="51">
        <f>'NEG Commercial'!C253</f>
        <v>4579</v>
      </c>
      <c r="C253" s="45">
        <f>IF('NEG Commercial Win'!B253&gt;40,40*(Rates!$E$13+Rates!$E$17)+('NEG Commercial Win'!B253-40)*(Rates!$E$13+Rates!$E$19),'NEG Commercial Win'!B253*(Rates!$E$13+Rates!$E$17))+Rates!$E$26</f>
        <v>2636.5124700000006</v>
      </c>
      <c r="D253" s="45">
        <f>IF('NEG Commercial Win'!B253&gt;40,40*(Rates!$F$13+Rates!$F$17)+('NEG Commercial Win'!B253-40)*(Rates!$F$13+Rates!$F$19),'NEG Commercial Win'!B253*(Rates!$F$13+Rates!$F$17))+Rates!$F$26</f>
        <v>3370.48038</v>
      </c>
      <c r="E253" s="46">
        <f t="shared" si="12"/>
        <v>733.96790999999939</v>
      </c>
      <c r="F253" s="47">
        <f t="shared" si="13"/>
        <v>0.27838590499820365</v>
      </c>
      <c r="G253" s="51">
        <f>'NEG Commercial'!E253</f>
        <v>10</v>
      </c>
      <c r="H253" s="48">
        <f t="shared" si="14"/>
        <v>9.6417139110648302E-5</v>
      </c>
      <c r="I253" s="48">
        <f t="shared" si="15"/>
        <v>0.98062979675267059</v>
      </c>
      <c r="K253" s="72"/>
      <c r="L253" s="72"/>
    </row>
    <row r="254" spans="2:12" x14ac:dyDescent="0.2">
      <c r="B254" s="51">
        <f>'NEG Commercial'!C254</f>
        <v>4599</v>
      </c>
      <c r="C254" s="45">
        <f>IF('NEG Commercial Win'!B254&gt;40,40*(Rates!$E$13+Rates!$E$17)+('NEG Commercial Win'!B254-40)*(Rates!$E$13+Rates!$E$19),'NEG Commercial Win'!B254*(Rates!$E$13+Rates!$E$17))+Rates!$E$26</f>
        <v>2647.8350700000005</v>
      </c>
      <c r="D254" s="45">
        <f>IF('NEG Commercial Win'!B254&gt;40,40*(Rates!$F$13+Rates!$F$17)+('NEG Commercial Win'!B254-40)*(Rates!$F$13+Rates!$F$19),'NEG Commercial Win'!B254*(Rates!$F$13+Rates!$F$17))+Rates!$F$26</f>
        <v>3385.0087800000001</v>
      </c>
      <c r="E254" s="46">
        <f t="shared" si="12"/>
        <v>737.17370999999957</v>
      </c>
      <c r="F254" s="47">
        <f t="shared" si="13"/>
        <v>0.27840620375195779</v>
      </c>
      <c r="G254" s="51">
        <f>'NEG Commercial'!E254</f>
        <v>12</v>
      </c>
      <c r="H254" s="48">
        <f t="shared" si="14"/>
        <v>1.1570056693277797E-4</v>
      </c>
      <c r="I254" s="48">
        <f t="shared" si="15"/>
        <v>0.98074549731960337</v>
      </c>
      <c r="K254" s="72"/>
      <c r="L254" s="72"/>
    </row>
    <row r="255" spans="2:12" x14ac:dyDescent="0.2">
      <c r="B255" s="51">
        <f>'NEG Commercial'!C255</f>
        <v>4619</v>
      </c>
      <c r="C255" s="45">
        <f>IF('NEG Commercial Win'!B255&gt;40,40*(Rates!$E$13+Rates!$E$17)+('NEG Commercial Win'!B255-40)*(Rates!$E$13+Rates!$E$19),'NEG Commercial Win'!B255*(Rates!$E$13+Rates!$E$17))+Rates!$E$26</f>
        <v>2659.1576700000005</v>
      </c>
      <c r="D255" s="45">
        <f>IF('NEG Commercial Win'!B255&gt;40,40*(Rates!$F$13+Rates!$F$17)+('NEG Commercial Win'!B255-40)*(Rates!$F$13+Rates!$F$19),'NEG Commercial Win'!B255*(Rates!$F$13+Rates!$F$17))+Rates!$F$26</f>
        <v>3399.5371799999998</v>
      </c>
      <c r="E255" s="46">
        <f t="shared" si="12"/>
        <v>740.3795099999993</v>
      </c>
      <c r="F255" s="47">
        <f t="shared" si="13"/>
        <v>0.27842632964295011</v>
      </c>
      <c r="G255" s="51">
        <f>'NEG Commercial'!E255</f>
        <v>15</v>
      </c>
      <c r="H255" s="48">
        <f t="shared" si="14"/>
        <v>1.4462570866597245E-4</v>
      </c>
      <c r="I255" s="48">
        <f t="shared" si="15"/>
        <v>0.98089012302826939</v>
      </c>
      <c r="K255" s="72"/>
      <c r="L255" s="72"/>
    </row>
    <row r="256" spans="2:12" x14ac:dyDescent="0.2">
      <c r="B256" s="51">
        <f>'NEG Commercial'!C256</f>
        <v>4639</v>
      </c>
      <c r="C256" s="45">
        <f>IF('NEG Commercial Win'!B256&gt;40,40*(Rates!$E$13+Rates!$E$17)+('NEG Commercial Win'!B256-40)*(Rates!$E$13+Rates!$E$19),'NEG Commercial Win'!B256*(Rates!$E$13+Rates!$E$17))+Rates!$E$26</f>
        <v>2670.4802700000005</v>
      </c>
      <c r="D256" s="45">
        <f>IF('NEG Commercial Win'!B256&gt;40,40*(Rates!$F$13+Rates!$F$17)+('NEG Commercial Win'!B256-40)*(Rates!$F$13+Rates!$F$19),'NEG Commercial Win'!B256*(Rates!$F$13+Rates!$F$17))+Rates!$F$26</f>
        <v>3414.06558</v>
      </c>
      <c r="E256" s="46">
        <f t="shared" si="12"/>
        <v>743.58530999999948</v>
      </c>
      <c r="F256" s="47">
        <f t="shared" si="13"/>
        <v>0.27844628486994938</v>
      </c>
      <c r="G256" s="51">
        <f>'NEG Commercial'!E256</f>
        <v>7</v>
      </c>
      <c r="H256" s="48">
        <f t="shared" si="14"/>
        <v>6.7491997377453814E-5</v>
      </c>
      <c r="I256" s="48">
        <f t="shared" si="15"/>
        <v>0.98095761502564682</v>
      </c>
      <c r="K256" s="72"/>
      <c r="L256" s="72"/>
    </row>
    <row r="257" spans="2:12" x14ac:dyDescent="0.2">
      <c r="B257" s="51">
        <f>'NEG Commercial'!C257</f>
        <v>4659</v>
      </c>
      <c r="C257" s="45">
        <f>IF('NEG Commercial Win'!B257&gt;40,40*(Rates!$E$13+Rates!$E$17)+('NEG Commercial Win'!B257-40)*(Rates!$E$13+Rates!$E$19),'NEG Commercial Win'!B257*(Rates!$E$13+Rates!$E$17))+Rates!$E$26</f>
        <v>2681.8028700000004</v>
      </c>
      <c r="D257" s="45">
        <f>IF('NEG Commercial Win'!B257&gt;40,40*(Rates!$F$13+Rates!$F$17)+('NEG Commercial Win'!B257-40)*(Rates!$F$13+Rates!$F$19),'NEG Commercial Win'!B257*(Rates!$F$13+Rates!$F$17))+Rates!$F$26</f>
        <v>3428.5939800000001</v>
      </c>
      <c r="E257" s="46">
        <f t="shared" si="12"/>
        <v>746.79110999999966</v>
      </c>
      <c r="F257" s="47">
        <f t="shared" si="13"/>
        <v>0.27846607159459097</v>
      </c>
      <c r="G257" s="51">
        <f>'NEG Commercial'!E257</f>
        <v>18</v>
      </c>
      <c r="H257" s="48">
        <f t="shared" si="14"/>
        <v>1.7355085039916696E-4</v>
      </c>
      <c r="I257" s="48">
        <f t="shared" si="15"/>
        <v>0.98113116587604599</v>
      </c>
      <c r="K257" s="72"/>
      <c r="L257" s="72"/>
    </row>
    <row r="258" spans="2:12" x14ac:dyDescent="0.2">
      <c r="B258" s="51">
        <f>'NEG Commercial'!C258</f>
        <v>4679</v>
      </c>
      <c r="C258" s="45">
        <f>IF('NEG Commercial Win'!B258&gt;40,40*(Rates!$E$13+Rates!$E$17)+('NEG Commercial Win'!B258-40)*(Rates!$E$13+Rates!$E$19),'NEG Commercial Win'!B258*(Rates!$E$13+Rates!$E$17))+Rates!$E$26</f>
        <v>2693.1254700000004</v>
      </c>
      <c r="D258" s="45">
        <f>IF('NEG Commercial Win'!B258&gt;40,40*(Rates!$F$13+Rates!$F$17)+('NEG Commercial Win'!B258-40)*(Rates!$F$13+Rates!$F$19),'NEG Commercial Win'!B258*(Rates!$F$13+Rates!$F$17))+Rates!$F$26</f>
        <v>3443.1223799999998</v>
      </c>
      <c r="E258" s="46">
        <f t="shared" si="12"/>
        <v>749.99690999999939</v>
      </c>
      <c r="F258" s="47">
        <f t="shared" si="13"/>
        <v>0.27848569194215794</v>
      </c>
      <c r="G258" s="51">
        <f>'NEG Commercial'!E258</f>
        <v>5</v>
      </c>
      <c r="H258" s="48">
        <f t="shared" si="14"/>
        <v>4.8208569555324151E-5</v>
      </c>
      <c r="I258" s="48">
        <f t="shared" si="15"/>
        <v>0.98117937444560133</v>
      </c>
      <c r="K258" s="72"/>
      <c r="L258" s="72"/>
    </row>
    <row r="259" spans="2:12" x14ac:dyDescent="0.2">
      <c r="B259" s="51">
        <f>'NEG Commercial'!C259</f>
        <v>4699</v>
      </c>
      <c r="C259" s="45">
        <f>IF('NEG Commercial Win'!B259&gt;40,40*(Rates!$E$13+Rates!$E$17)+('NEG Commercial Win'!B259-40)*(Rates!$E$13+Rates!$E$19),'NEG Commercial Win'!B259*(Rates!$E$13+Rates!$E$17))+Rates!$E$26</f>
        <v>2704.4480700000004</v>
      </c>
      <c r="D259" s="45">
        <f>IF('NEG Commercial Win'!B259&gt;40,40*(Rates!$F$13+Rates!$F$17)+('NEG Commercial Win'!B259-40)*(Rates!$F$13+Rates!$F$19),'NEG Commercial Win'!B259*(Rates!$F$13+Rates!$F$17))+Rates!$F$26</f>
        <v>3457.6507799999999</v>
      </c>
      <c r="E259" s="46">
        <f t="shared" si="12"/>
        <v>753.20270999999957</v>
      </c>
      <c r="F259" s="47">
        <f t="shared" si="13"/>
        <v>0.2785051480023425</v>
      </c>
      <c r="G259" s="51">
        <f>'NEG Commercial'!E259</f>
        <v>10</v>
      </c>
      <c r="H259" s="48">
        <f t="shared" si="14"/>
        <v>9.6417139110648302E-5</v>
      </c>
      <c r="I259" s="48">
        <f t="shared" si="15"/>
        <v>0.98127579158471201</v>
      </c>
      <c r="K259" s="72"/>
      <c r="L259" s="72"/>
    </row>
    <row r="260" spans="2:12" x14ac:dyDescent="0.2">
      <c r="B260" s="51">
        <f>'NEG Commercial'!C260</f>
        <v>4719</v>
      </c>
      <c r="C260" s="45">
        <f>IF('NEG Commercial Win'!B260&gt;40,40*(Rates!$E$13+Rates!$E$17)+('NEG Commercial Win'!B260-40)*(Rates!$E$13+Rates!$E$19),'NEG Commercial Win'!B260*(Rates!$E$13+Rates!$E$17))+Rates!$E$26</f>
        <v>2715.7706700000003</v>
      </c>
      <c r="D260" s="45">
        <f>IF('NEG Commercial Win'!B260&gt;40,40*(Rates!$F$13+Rates!$F$17)+('NEG Commercial Win'!B260-40)*(Rates!$F$13+Rates!$F$19),'NEG Commercial Win'!B260*(Rates!$F$13+Rates!$F$17))+Rates!$F$26</f>
        <v>3472.1791800000001</v>
      </c>
      <c r="E260" s="46">
        <f t="shared" si="12"/>
        <v>756.40850999999975</v>
      </c>
      <c r="F260" s="47">
        <f t="shared" si="13"/>
        <v>0.27852444182998692</v>
      </c>
      <c r="G260" s="51">
        <f>'NEG Commercial'!E260</f>
        <v>11</v>
      </c>
      <c r="H260" s="48">
        <f t="shared" si="14"/>
        <v>1.0605885302171314E-4</v>
      </c>
      <c r="I260" s="48">
        <f t="shared" si="15"/>
        <v>0.98138185043773374</v>
      </c>
      <c r="K260" s="72"/>
      <c r="L260" s="72"/>
    </row>
    <row r="261" spans="2:12" x14ac:dyDescent="0.2">
      <c r="B261" s="51">
        <f>'NEG Commercial'!C261</f>
        <v>4739</v>
      </c>
      <c r="C261" s="45">
        <f>IF('NEG Commercial Win'!B261&gt;40,40*(Rates!$E$13+Rates!$E$17)+('NEG Commercial Win'!B261-40)*(Rates!$E$13+Rates!$E$19),'NEG Commercial Win'!B261*(Rates!$E$13+Rates!$E$17))+Rates!$E$26</f>
        <v>2727.0932700000003</v>
      </c>
      <c r="D261" s="45">
        <f>IF('NEG Commercial Win'!B261&gt;40,40*(Rates!$F$13+Rates!$F$17)+('NEG Commercial Win'!B261-40)*(Rates!$F$13+Rates!$F$19),'NEG Commercial Win'!B261*(Rates!$F$13+Rates!$F$17))+Rates!$F$26</f>
        <v>3486.7075799999998</v>
      </c>
      <c r="E261" s="46">
        <f t="shared" si="12"/>
        <v>759.61430999999948</v>
      </c>
      <c r="F261" s="47">
        <f t="shared" si="13"/>
        <v>0.27854357544580771</v>
      </c>
      <c r="G261" s="51">
        <f>'NEG Commercial'!E261</f>
        <v>5</v>
      </c>
      <c r="H261" s="48">
        <f t="shared" si="14"/>
        <v>4.8208569555324151E-5</v>
      </c>
      <c r="I261" s="48">
        <f t="shared" si="15"/>
        <v>0.98143005900728908</v>
      </c>
      <c r="K261" s="72"/>
      <c r="L261" s="72"/>
    </row>
    <row r="262" spans="2:12" x14ac:dyDescent="0.2">
      <c r="B262" s="51">
        <f>'NEG Commercial'!C262</f>
        <v>4759</v>
      </c>
      <c r="C262" s="45">
        <f>IF('NEG Commercial Win'!B262&gt;40,40*(Rates!$E$13+Rates!$E$17)+('NEG Commercial Win'!B262-40)*(Rates!$E$13+Rates!$E$19),'NEG Commercial Win'!B262*(Rates!$E$13+Rates!$E$17))+Rates!$E$26</f>
        <v>2738.4158700000003</v>
      </c>
      <c r="D262" s="45">
        <f>IF('NEG Commercial Win'!B262&gt;40,40*(Rates!$F$13+Rates!$F$17)+('NEG Commercial Win'!B262-40)*(Rates!$F$13+Rates!$F$19),'NEG Commercial Win'!B262*(Rates!$F$13+Rates!$F$17))+Rates!$F$26</f>
        <v>3501.2359799999999</v>
      </c>
      <c r="E262" s="46">
        <f t="shared" si="12"/>
        <v>762.82010999999966</v>
      </c>
      <c r="F262" s="47">
        <f t="shared" si="13"/>
        <v>0.27856255083710113</v>
      </c>
      <c r="G262" s="51">
        <f>'NEG Commercial'!E262</f>
        <v>5</v>
      </c>
      <c r="H262" s="48">
        <f t="shared" si="14"/>
        <v>4.8208569555324151E-5</v>
      </c>
      <c r="I262" s="48">
        <f t="shared" si="15"/>
        <v>0.98147826757684442</v>
      </c>
      <c r="K262" s="72"/>
      <c r="L262" s="72"/>
    </row>
    <row r="263" spans="2:12" x14ac:dyDescent="0.2">
      <c r="B263" s="51">
        <f>'NEG Commercial'!C263</f>
        <v>4779</v>
      </c>
      <c r="C263" s="45">
        <f>IF('NEG Commercial Win'!B263&gt;40,40*(Rates!$E$13+Rates!$E$17)+('NEG Commercial Win'!B263-40)*(Rates!$E$13+Rates!$E$19),'NEG Commercial Win'!B263*(Rates!$E$13+Rates!$E$17))+Rates!$E$26</f>
        <v>2749.7384700000002</v>
      </c>
      <c r="D263" s="45">
        <f>IF('NEG Commercial Win'!B263&gt;40,40*(Rates!$F$13+Rates!$F$17)+('NEG Commercial Win'!B263-40)*(Rates!$F$13+Rates!$F$19),'NEG Commercial Win'!B263*(Rates!$F$13+Rates!$F$17))+Rates!$F$26</f>
        <v>3515.7643800000001</v>
      </c>
      <c r="E263" s="46">
        <f t="shared" ref="E263:E326" si="16">D263-C263</f>
        <v>766.02590999999984</v>
      </c>
      <c r="F263" s="47">
        <f t="shared" ref="F263:F326" si="17">E263/C263</f>
        <v>0.27858136995843091</v>
      </c>
      <c r="G263" s="51">
        <f>'NEG Commercial'!E263</f>
        <v>8</v>
      </c>
      <c r="H263" s="48">
        <f t="shared" ref="H263:H326" si="18">G263/SUM($G$6:$G$950)</f>
        <v>7.7133711288518653E-5</v>
      </c>
      <c r="I263" s="48">
        <f t="shared" si="15"/>
        <v>0.9815554012881329</v>
      </c>
      <c r="K263" s="72"/>
      <c r="L263" s="72"/>
    </row>
    <row r="264" spans="2:12" x14ac:dyDescent="0.2">
      <c r="B264" s="51">
        <f>'NEG Commercial'!C264</f>
        <v>4799</v>
      </c>
      <c r="C264" s="45">
        <f>IF('NEG Commercial Win'!B264&gt;40,40*(Rates!$E$13+Rates!$E$17)+('NEG Commercial Win'!B264-40)*(Rates!$E$13+Rates!$E$19),'NEG Commercial Win'!B264*(Rates!$E$13+Rates!$E$17))+Rates!$E$26</f>
        <v>2761.0610700000002</v>
      </c>
      <c r="D264" s="45">
        <f>IF('NEG Commercial Win'!B264&gt;40,40*(Rates!$F$13+Rates!$F$17)+('NEG Commercial Win'!B264-40)*(Rates!$F$13+Rates!$F$19),'NEG Commercial Win'!B264*(Rates!$F$13+Rates!$F$17))+Rates!$F$26</f>
        <v>3530.2927800000002</v>
      </c>
      <c r="E264" s="46">
        <f t="shared" si="16"/>
        <v>769.23171000000002</v>
      </c>
      <c r="F264" s="47">
        <f t="shared" si="17"/>
        <v>0.2786000347322995</v>
      </c>
      <c r="G264" s="51">
        <f>'NEG Commercial'!E264</f>
        <v>8</v>
      </c>
      <c r="H264" s="48">
        <f t="shared" si="18"/>
        <v>7.7133711288518653E-5</v>
      </c>
      <c r="I264" s="48">
        <f t="shared" ref="I264:I327" si="19">H264+I263</f>
        <v>0.98163253499942138</v>
      </c>
      <c r="K264" s="72"/>
      <c r="L264" s="72"/>
    </row>
    <row r="265" spans="2:12" x14ac:dyDescent="0.2">
      <c r="B265" s="51">
        <f>'NEG Commercial'!C265</f>
        <v>4819</v>
      </c>
      <c r="C265" s="45">
        <f>IF('NEG Commercial Win'!B265&gt;40,40*(Rates!$E$13+Rates!$E$17)+('NEG Commercial Win'!B265-40)*(Rates!$E$13+Rates!$E$19),'NEG Commercial Win'!B265*(Rates!$E$13+Rates!$E$17))+Rates!$E$26</f>
        <v>2772.3836700000006</v>
      </c>
      <c r="D265" s="45">
        <f>IF('NEG Commercial Win'!B265&gt;40,40*(Rates!$F$13+Rates!$F$17)+('NEG Commercial Win'!B265-40)*(Rates!$F$13+Rates!$F$19),'NEG Commercial Win'!B265*(Rates!$F$13+Rates!$F$17))+Rates!$F$26</f>
        <v>3544.8211799999999</v>
      </c>
      <c r="E265" s="46">
        <f t="shared" si="16"/>
        <v>772.43750999999929</v>
      </c>
      <c r="F265" s="47">
        <f t="shared" si="17"/>
        <v>0.27861854704980249</v>
      </c>
      <c r="G265" s="51">
        <f>'NEG Commercial'!E265</f>
        <v>5</v>
      </c>
      <c r="H265" s="48">
        <f t="shared" si="18"/>
        <v>4.8208569555324151E-5</v>
      </c>
      <c r="I265" s="48">
        <f t="shared" si="19"/>
        <v>0.98168074356897672</v>
      </c>
      <c r="K265" s="72"/>
      <c r="L265" s="72"/>
    </row>
    <row r="266" spans="2:12" x14ac:dyDescent="0.2">
      <c r="B266" s="51">
        <f>'NEG Commercial'!C266</f>
        <v>4839</v>
      </c>
      <c r="C266" s="45">
        <f>IF('NEG Commercial Win'!B266&gt;40,40*(Rates!$E$13+Rates!$E$17)+('NEG Commercial Win'!B266-40)*(Rates!$E$13+Rates!$E$19),'NEG Commercial Win'!B266*(Rates!$E$13+Rates!$E$17))+Rates!$E$26</f>
        <v>2783.7062700000006</v>
      </c>
      <c r="D266" s="45">
        <f>IF('NEG Commercial Win'!B266&gt;40,40*(Rates!$F$13+Rates!$F$17)+('NEG Commercial Win'!B266-40)*(Rates!$F$13+Rates!$F$19),'NEG Commercial Win'!B266*(Rates!$F$13+Rates!$F$17))+Rates!$F$26</f>
        <v>3559.3495800000001</v>
      </c>
      <c r="E266" s="46">
        <f t="shared" si="16"/>
        <v>775.64330999999947</v>
      </c>
      <c r="F266" s="47">
        <f t="shared" si="17"/>
        <v>0.27863690877126895</v>
      </c>
      <c r="G266" s="51">
        <f>'NEG Commercial'!E266</f>
        <v>8</v>
      </c>
      <c r="H266" s="48">
        <f t="shared" si="18"/>
        <v>7.7133711288518653E-5</v>
      </c>
      <c r="I266" s="48">
        <f t="shared" si="19"/>
        <v>0.9817578772802652</v>
      </c>
      <c r="K266" s="72"/>
      <c r="L266" s="72"/>
    </row>
    <row r="267" spans="2:12" x14ac:dyDescent="0.2">
      <c r="B267" s="51">
        <f>'NEG Commercial'!C267</f>
        <v>4859</v>
      </c>
      <c r="C267" s="45">
        <f>IF('NEG Commercial Win'!B267&gt;40,40*(Rates!$E$13+Rates!$E$17)+('NEG Commercial Win'!B267-40)*(Rates!$E$13+Rates!$E$19),'NEG Commercial Win'!B267*(Rates!$E$13+Rates!$E$17))+Rates!$E$26</f>
        <v>2795.0288700000006</v>
      </c>
      <c r="D267" s="45">
        <f>IF('NEG Commercial Win'!B267&gt;40,40*(Rates!$F$13+Rates!$F$17)+('NEG Commercial Win'!B267-40)*(Rates!$F$13+Rates!$F$19),'NEG Commercial Win'!B267*(Rates!$F$13+Rates!$F$17))+Rates!$F$26</f>
        <v>3573.8779800000002</v>
      </c>
      <c r="E267" s="46">
        <f t="shared" si="16"/>
        <v>778.84910999999965</v>
      </c>
      <c r="F267" s="47">
        <f t="shared" si="17"/>
        <v>0.278655121726882</v>
      </c>
      <c r="G267" s="51">
        <f>'NEG Commercial'!E267</f>
        <v>11</v>
      </c>
      <c r="H267" s="48">
        <f t="shared" si="18"/>
        <v>1.0605885302171314E-4</v>
      </c>
      <c r="I267" s="48">
        <f t="shared" si="19"/>
        <v>0.98186393613328693</v>
      </c>
      <c r="K267" s="72"/>
      <c r="L267" s="72"/>
    </row>
    <row r="268" spans="2:12" x14ac:dyDescent="0.2">
      <c r="B268" s="51">
        <f>'NEG Commercial'!C268</f>
        <v>4879</v>
      </c>
      <c r="C268" s="45">
        <f>IF('NEG Commercial Win'!B268&gt;40,40*(Rates!$E$13+Rates!$E$17)+('NEG Commercial Win'!B268-40)*(Rates!$E$13+Rates!$E$19),'NEG Commercial Win'!B268*(Rates!$E$13+Rates!$E$17))+Rates!$E$26</f>
        <v>2806.3514700000005</v>
      </c>
      <c r="D268" s="45">
        <f>IF('NEG Commercial Win'!B268&gt;40,40*(Rates!$F$13+Rates!$F$17)+('NEG Commercial Win'!B268-40)*(Rates!$F$13+Rates!$F$19),'NEG Commercial Win'!B268*(Rates!$F$13+Rates!$F$17))+Rates!$F$26</f>
        <v>3588.4063799999999</v>
      </c>
      <c r="E268" s="46">
        <f t="shared" si="16"/>
        <v>782.05490999999938</v>
      </c>
      <c r="F268" s="47">
        <f t="shared" si="17"/>
        <v>0.27867318771728877</v>
      </c>
      <c r="G268" s="51">
        <f>'NEG Commercial'!E268</f>
        <v>7</v>
      </c>
      <c r="H268" s="48">
        <f t="shared" si="18"/>
        <v>6.7491997377453814E-5</v>
      </c>
      <c r="I268" s="48">
        <f t="shared" si="19"/>
        <v>0.98193142813066436</v>
      </c>
      <c r="K268" s="72"/>
      <c r="L268" s="72"/>
    </row>
    <row r="269" spans="2:12" x14ac:dyDescent="0.2">
      <c r="B269" s="51">
        <f>'NEG Commercial'!C269</f>
        <v>4899</v>
      </c>
      <c r="C269" s="45">
        <f>IF('NEG Commercial Win'!B269&gt;40,40*(Rates!$E$13+Rates!$E$17)+('NEG Commercial Win'!B269-40)*(Rates!$E$13+Rates!$E$19),'NEG Commercial Win'!B269*(Rates!$E$13+Rates!$E$17))+Rates!$E$26</f>
        <v>2817.6740700000005</v>
      </c>
      <c r="D269" s="45">
        <f>IF('NEG Commercial Win'!B269&gt;40,40*(Rates!$F$13+Rates!$F$17)+('NEG Commercial Win'!B269-40)*(Rates!$F$13+Rates!$F$19),'NEG Commercial Win'!B269*(Rates!$F$13+Rates!$F$17))+Rates!$F$26</f>
        <v>3602.93478</v>
      </c>
      <c r="E269" s="46">
        <f t="shared" si="16"/>
        <v>785.26070999999956</v>
      </c>
      <c r="F269" s="47">
        <f t="shared" si="17"/>
        <v>0.27869110851419354</v>
      </c>
      <c r="G269" s="51">
        <f>'NEG Commercial'!E269</f>
        <v>9</v>
      </c>
      <c r="H269" s="48">
        <f t="shared" si="18"/>
        <v>8.6775425199583478E-5</v>
      </c>
      <c r="I269" s="48">
        <f t="shared" si="19"/>
        <v>0.982018203555864</v>
      </c>
      <c r="K269" s="72"/>
      <c r="L269" s="72"/>
    </row>
    <row r="270" spans="2:12" x14ac:dyDescent="0.2">
      <c r="B270" s="51">
        <f>'NEG Commercial'!C270</f>
        <v>4919</v>
      </c>
      <c r="C270" s="45">
        <f>IF('NEG Commercial Win'!B270&gt;40,40*(Rates!$E$13+Rates!$E$17)+('NEG Commercial Win'!B270-40)*(Rates!$E$13+Rates!$E$19),'NEG Commercial Win'!B270*(Rates!$E$13+Rates!$E$17))+Rates!$E$26</f>
        <v>2828.9966700000004</v>
      </c>
      <c r="D270" s="45">
        <f>IF('NEG Commercial Win'!B270&gt;40,40*(Rates!$F$13+Rates!$F$17)+('NEG Commercial Win'!B270-40)*(Rates!$F$13+Rates!$F$19),'NEG Commercial Win'!B270*(Rates!$F$13+Rates!$F$17))+Rates!$F$26</f>
        <v>3617.4631800000002</v>
      </c>
      <c r="E270" s="46">
        <f t="shared" si="16"/>
        <v>788.46650999999974</v>
      </c>
      <c r="F270" s="47">
        <f t="shared" si="17"/>
        <v>0.27870888586093656</v>
      </c>
      <c r="G270" s="51">
        <f>'NEG Commercial'!E270</f>
        <v>12</v>
      </c>
      <c r="H270" s="48">
        <f t="shared" si="18"/>
        <v>1.1570056693277797E-4</v>
      </c>
      <c r="I270" s="48">
        <f t="shared" si="19"/>
        <v>0.98213390412279677</v>
      </c>
      <c r="K270" s="72"/>
      <c r="L270" s="72"/>
    </row>
    <row r="271" spans="2:12" x14ac:dyDescent="0.2">
      <c r="B271" s="51">
        <f>'NEG Commercial'!C271</f>
        <v>4939</v>
      </c>
      <c r="C271" s="45">
        <f>IF('NEG Commercial Win'!B271&gt;40,40*(Rates!$E$13+Rates!$E$17)+('NEG Commercial Win'!B271-40)*(Rates!$E$13+Rates!$E$19),'NEG Commercial Win'!B271*(Rates!$E$13+Rates!$E$17))+Rates!$E$26</f>
        <v>2840.3192700000004</v>
      </c>
      <c r="D271" s="45">
        <f>IF('NEG Commercial Win'!B271&gt;40,40*(Rates!$F$13+Rates!$F$17)+('NEG Commercial Win'!B271-40)*(Rates!$F$13+Rates!$F$19),'NEG Commercial Win'!B271*(Rates!$F$13+Rates!$F$17))+Rates!$F$26</f>
        <v>3631.9915799999999</v>
      </c>
      <c r="E271" s="46">
        <f t="shared" si="16"/>
        <v>791.67230999999947</v>
      </c>
      <c r="F271" s="47">
        <f t="shared" si="17"/>
        <v>0.27872652147305937</v>
      </c>
      <c r="G271" s="51">
        <f>'NEG Commercial'!E271</f>
        <v>7</v>
      </c>
      <c r="H271" s="48">
        <f t="shared" si="18"/>
        <v>6.7491997377453814E-5</v>
      </c>
      <c r="I271" s="48">
        <f t="shared" si="19"/>
        <v>0.98220139612017421</v>
      </c>
      <c r="K271" s="72"/>
      <c r="L271" s="72"/>
    </row>
    <row r="272" spans="2:12" x14ac:dyDescent="0.2">
      <c r="B272" s="51">
        <f>'NEG Commercial'!C272</f>
        <v>4959</v>
      </c>
      <c r="C272" s="45">
        <f>IF('NEG Commercial Win'!B272&gt;40,40*(Rates!$E$13+Rates!$E$17)+('NEG Commercial Win'!B272-40)*(Rates!$E$13+Rates!$E$19),'NEG Commercial Win'!B272*(Rates!$E$13+Rates!$E$17))+Rates!$E$26</f>
        <v>2851.6418700000004</v>
      </c>
      <c r="D272" s="45">
        <f>IF('NEG Commercial Win'!B272&gt;40,40*(Rates!$F$13+Rates!$F$17)+('NEG Commercial Win'!B272-40)*(Rates!$F$13+Rates!$F$19),'NEG Commercial Win'!B272*(Rates!$F$13+Rates!$F$17))+Rates!$F$26</f>
        <v>3646.51998</v>
      </c>
      <c r="E272" s="46">
        <f t="shared" si="16"/>
        <v>794.87810999999965</v>
      </c>
      <c r="F272" s="47">
        <f t="shared" si="17"/>
        <v>0.27874401703885754</v>
      </c>
      <c r="G272" s="51">
        <f>'NEG Commercial'!E272</f>
        <v>14</v>
      </c>
      <c r="H272" s="48">
        <f t="shared" si="18"/>
        <v>1.3498399475490763E-4</v>
      </c>
      <c r="I272" s="48">
        <f t="shared" si="19"/>
        <v>0.98233638011492908</v>
      </c>
      <c r="K272" s="72"/>
      <c r="L272" s="72"/>
    </row>
    <row r="273" spans="2:12" x14ac:dyDescent="0.2">
      <c r="B273" s="51">
        <f>'NEG Commercial'!C273</f>
        <v>4979</v>
      </c>
      <c r="C273" s="45">
        <f>IF('NEG Commercial Win'!B273&gt;40,40*(Rates!$E$13+Rates!$E$17)+('NEG Commercial Win'!B273-40)*(Rates!$E$13+Rates!$E$19),'NEG Commercial Win'!B273*(Rates!$E$13+Rates!$E$17))+Rates!$E$26</f>
        <v>2862.9644700000003</v>
      </c>
      <c r="D273" s="45">
        <f>IF('NEG Commercial Win'!B273&gt;40,40*(Rates!$F$13+Rates!$F$17)+('NEG Commercial Win'!B273-40)*(Rates!$F$13+Rates!$F$19),'NEG Commercial Win'!B273*(Rates!$F$13+Rates!$F$17))+Rates!$F$26</f>
        <v>3661.0483800000002</v>
      </c>
      <c r="E273" s="46">
        <f t="shared" si="16"/>
        <v>798.08390999999983</v>
      </c>
      <c r="F273" s="47">
        <f t="shared" si="17"/>
        <v>0.2787613742199182</v>
      </c>
      <c r="G273" s="51">
        <f>'NEG Commercial'!E273</f>
        <v>9</v>
      </c>
      <c r="H273" s="48">
        <f t="shared" si="18"/>
        <v>8.6775425199583478E-5</v>
      </c>
      <c r="I273" s="48">
        <f t="shared" si="19"/>
        <v>0.98242315554012871</v>
      </c>
      <c r="K273" s="72"/>
      <c r="L273" s="72"/>
    </row>
    <row r="274" spans="2:12" x14ac:dyDescent="0.2">
      <c r="B274" s="51">
        <f>'NEG Commercial'!C274</f>
        <v>4999</v>
      </c>
      <c r="C274" s="45">
        <f>IF('NEG Commercial Win'!B274&gt;40,40*(Rates!$E$13+Rates!$E$17)+('NEG Commercial Win'!B274-40)*(Rates!$E$13+Rates!$E$19),'NEG Commercial Win'!B274*(Rates!$E$13+Rates!$E$17))+Rates!$E$26</f>
        <v>2874.2870700000003</v>
      </c>
      <c r="D274" s="45">
        <f>IF('NEG Commercial Win'!B274&gt;40,40*(Rates!$F$13+Rates!$F$17)+('NEG Commercial Win'!B274-40)*(Rates!$F$13+Rates!$F$19),'NEG Commercial Win'!B274*(Rates!$F$13+Rates!$F$17))+Rates!$F$26</f>
        <v>3675.5767799999999</v>
      </c>
      <c r="E274" s="46">
        <f t="shared" si="16"/>
        <v>801.28970999999956</v>
      </c>
      <c r="F274" s="47">
        <f t="shared" si="17"/>
        <v>0.27877859465164678</v>
      </c>
      <c r="G274" s="51">
        <f>'NEG Commercial'!E274</f>
        <v>5</v>
      </c>
      <c r="H274" s="48">
        <f t="shared" si="18"/>
        <v>4.8208569555324151E-5</v>
      </c>
      <c r="I274" s="48">
        <f t="shared" si="19"/>
        <v>0.98247136410968405</v>
      </c>
      <c r="K274" s="72"/>
      <c r="L274" s="72"/>
    </row>
    <row r="275" spans="2:12" x14ac:dyDescent="0.2">
      <c r="B275" s="51">
        <f>'NEG Commercial'!C275</f>
        <v>5019</v>
      </c>
      <c r="C275" s="45">
        <f>IF('NEG Commercial Win'!B275&gt;40,40*(Rates!$E$13+Rates!$E$17)+('NEG Commercial Win'!B275-40)*(Rates!$E$13+Rates!$E$19),'NEG Commercial Win'!B275*(Rates!$E$13+Rates!$E$17))+Rates!$E$26</f>
        <v>2885.6096700000003</v>
      </c>
      <c r="D275" s="45">
        <f>IF('NEG Commercial Win'!B275&gt;40,40*(Rates!$F$13+Rates!$F$17)+('NEG Commercial Win'!B275-40)*(Rates!$F$13+Rates!$F$19),'NEG Commercial Win'!B275*(Rates!$F$13+Rates!$F$17))+Rates!$F$26</f>
        <v>3690.10518</v>
      </c>
      <c r="E275" s="46">
        <f t="shared" si="16"/>
        <v>804.49550999999974</v>
      </c>
      <c r="F275" s="47">
        <f t="shared" si="17"/>
        <v>0.27879567994378107</v>
      </c>
      <c r="G275" s="51">
        <f>'NEG Commercial'!E275</f>
        <v>10</v>
      </c>
      <c r="H275" s="48">
        <f t="shared" si="18"/>
        <v>9.6417139110648302E-5</v>
      </c>
      <c r="I275" s="48">
        <f t="shared" si="19"/>
        <v>0.98256778124879474</v>
      </c>
      <c r="K275" s="72"/>
      <c r="L275" s="72"/>
    </row>
    <row r="276" spans="2:12" x14ac:dyDescent="0.2">
      <c r="B276" s="51">
        <f>'NEG Commercial'!C276</f>
        <v>5039</v>
      </c>
      <c r="C276" s="45">
        <f>IF('NEG Commercial Win'!B276&gt;40,40*(Rates!$E$13+Rates!$E$17)+('NEG Commercial Win'!B276-40)*(Rates!$E$13+Rates!$E$19),'NEG Commercial Win'!B276*(Rates!$E$13+Rates!$E$17))+Rates!$E$26</f>
        <v>2896.9322700000002</v>
      </c>
      <c r="D276" s="45">
        <f>IF('NEG Commercial Win'!B276&gt;40,40*(Rates!$F$13+Rates!$F$17)+('NEG Commercial Win'!B276-40)*(Rates!$F$13+Rates!$F$19),'NEG Commercial Win'!B276*(Rates!$F$13+Rates!$F$17))+Rates!$F$26</f>
        <v>3704.6335800000002</v>
      </c>
      <c r="E276" s="46">
        <f t="shared" si="16"/>
        <v>807.70130999999992</v>
      </c>
      <c r="F276" s="47">
        <f t="shared" si="17"/>
        <v>0.27881263168089182</v>
      </c>
      <c r="G276" s="51">
        <f>'NEG Commercial'!E276</f>
        <v>12</v>
      </c>
      <c r="H276" s="48">
        <f t="shared" si="18"/>
        <v>1.1570056693277797E-4</v>
      </c>
      <c r="I276" s="48">
        <f t="shared" si="19"/>
        <v>0.98268348181572751</v>
      </c>
      <c r="K276" s="72"/>
      <c r="L276" s="72"/>
    </row>
    <row r="277" spans="2:12" x14ac:dyDescent="0.2">
      <c r="B277" s="51">
        <f>'NEG Commercial'!C277</f>
        <v>5059</v>
      </c>
      <c r="C277" s="45">
        <f>IF('NEG Commercial Win'!B277&gt;40,40*(Rates!$E$13+Rates!$E$17)+('NEG Commercial Win'!B277-40)*(Rates!$E$13+Rates!$E$19),'NEG Commercial Win'!B277*(Rates!$E$13+Rates!$E$17))+Rates!$E$26</f>
        <v>2908.2548700000002</v>
      </c>
      <c r="D277" s="45">
        <f>IF('NEG Commercial Win'!B277&gt;40,40*(Rates!$F$13+Rates!$F$17)+('NEG Commercial Win'!B277-40)*(Rates!$F$13+Rates!$F$19),'NEG Commercial Win'!B277*(Rates!$F$13+Rates!$F$17))+Rates!$F$26</f>
        <v>3719.1619799999999</v>
      </c>
      <c r="E277" s="46">
        <f t="shared" si="16"/>
        <v>810.90710999999965</v>
      </c>
      <c r="F277" s="47">
        <f t="shared" si="17"/>
        <v>0.27882945142287324</v>
      </c>
      <c r="G277" s="51">
        <f>'NEG Commercial'!E277</f>
        <v>11</v>
      </c>
      <c r="H277" s="48">
        <f t="shared" si="18"/>
        <v>1.0605885302171314E-4</v>
      </c>
      <c r="I277" s="48">
        <f t="shared" si="19"/>
        <v>0.98278954066874924</v>
      </c>
      <c r="K277" s="72"/>
      <c r="L277" s="72"/>
    </row>
    <row r="278" spans="2:12" x14ac:dyDescent="0.2">
      <c r="B278" s="51">
        <f>'NEG Commercial'!C278</f>
        <v>5079</v>
      </c>
      <c r="C278" s="45">
        <f>IF('NEG Commercial Win'!B278&gt;40,40*(Rates!$E$13+Rates!$E$17)+('NEG Commercial Win'!B278-40)*(Rates!$E$13+Rates!$E$19),'NEG Commercial Win'!B278*(Rates!$E$13+Rates!$E$17))+Rates!$E$26</f>
        <v>2919.5774700000006</v>
      </c>
      <c r="D278" s="45">
        <f>IF('NEG Commercial Win'!B278&gt;40,40*(Rates!$F$13+Rates!$F$17)+('NEG Commercial Win'!B278-40)*(Rates!$F$13+Rates!$F$19),'NEG Commercial Win'!B278*(Rates!$F$13+Rates!$F$17))+Rates!$F$26</f>
        <v>3733.69038</v>
      </c>
      <c r="E278" s="46">
        <f t="shared" si="16"/>
        <v>814.11290999999937</v>
      </c>
      <c r="F278" s="47">
        <f t="shared" si="17"/>
        <v>0.27884614070542174</v>
      </c>
      <c r="G278" s="51">
        <f>'NEG Commercial'!E278</f>
        <v>13</v>
      </c>
      <c r="H278" s="48">
        <f t="shared" si="18"/>
        <v>1.253422808438428E-4</v>
      </c>
      <c r="I278" s="48">
        <f t="shared" si="19"/>
        <v>0.98291488294959306</v>
      </c>
      <c r="K278" s="72"/>
      <c r="L278" s="72"/>
    </row>
    <row r="279" spans="2:12" x14ac:dyDescent="0.2">
      <c r="B279" s="51">
        <f>'NEG Commercial'!C279</f>
        <v>5099</v>
      </c>
      <c r="C279" s="45">
        <f>IF('NEG Commercial Win'!B279&gt;40,40*(Rates!$E$13+Rates!$E$17)+('NEG Commercial Win'!B279-40)*(Rates!$E$13+Rates!$E$19),'NEG Commercial Win'!B279*(Rates!$E$13+Rates!$E$17))+Rates!$E$26</f>
        <v>2930.9000700000006</v>
      </c>
      <c r="D279" s="45">
        <f>IF('NEG Commercial Win'!B279&gt;40,40*(Rates!$F$13+Rates!$F$17)+('NEG Commercial Win'!B279-40)*(Rates!$F$13+Rates!$F$19),'NEG Commercial Win'!B279*(Rates!$F$13+Rates!$F$17))+Rates!$F$26</f>
        <v>3748.2187800000002</v>
      </c>
      <c r="E279" s="46">
        <f t="shared" si="16"/>
        <v>817.31870999999956</v>
      </c>
      <c r="F279" s="47">
        <f t="shared" si="17"/>
        <v>0.27886270104050304</v>
      </c>
      <c r="G279" s="51">
        <f>'NEG Commercial'!E279</f>
        <v>6</v>
      </c>
      <c r="H279" s="48">
        <f t="shared" si="18"/>
        <v>5.7850283466388983E-5</v>
      </c>
      <c r="I279" s="48">
        <f t="shared" si="19"/>
        <v>0.98297273323305945</v>
      </c>
      <c r="K279" s="72"/>
      <c r="L279" s="72"/>
    </row>
    <row r="280" spans="2:12" x14ac:dyDescent="0.2">
      <c r="B280" s="51">
        <f>'NEG Commercial'!C280</f>
        <v>5119</v>
      </c>
      <c r="C280" s="45">
        <f>IF('NEG Commercial Win'!B280&gt;40,40*(Rates!$E$13+Rates!$E$17)+('NEG Commercial Win'!B280-40)*(Rates!$E$13+Rates!$E$19),'NEG Commercial Win'!B280*(Rates!$E$13+Rates!$E$17))+Rates!$E$26</f>
        <v>2942.2226700000006</v>
      </c>
      <c r="D280" s="45">
        <f>IF('NEG Commercial Win'!B280&gt;40,40*(Rates!$F$13+Rates!$F$17)+('NEG Commercial Win'!B280-40)*(Rates!$F$13+Rates!$F$19),'NEG Commercial Win'!B280*(Rates!$F$13+Rates!$F$17))+Rates!$F$26</f>
        <v>3762.7471799999998</v>
      </c>
      <c r="E280" s="46">
        <f t="shared" si="16"/>
        <v>820.52450999999928</v>
      </c>
      <c r="F280" s="47">
        <f t="shared" si="17"/>
        <v>0.27887913391680824</v>
      </c>
      <c r="G280" s="51">
        <f>'NEG Commercial'!E280</f>
        <v>9</v>
      </c>
      <c r="H280" s="48">
        <f t="shared" si="18"/>
        <v>8.6775425199583478E-5</v>
      </c>
      <c r="I280" s="48">
        <f t="shared" si="19"/>
        <v>0.98305950865825908</v>
      </c>
      <c r="K280" s="72"/>
      <c r="L280" s="72"/>
    </row>
    <row r="281" spans="2:12" x14ac:dyDescent="0.2">
      <c r="B281" s="51">
        <f>'NEG Commercial'!C281</f>
        <v>5139</v>
      </c>
      <c r="C281" s="45">
        <f>IF('NEG Commercial Win'!B281&gt;40,40*(Rates!$E$13+Rates!$E$17)+('NEG Commercial Win'!B281-40)*(Rates!$E$13+Rates!$E$19),'NEG Commercial Win'!B281*(Rates!$E$13+Rates!$E$17))+Rates!$E$26</f>
        <v>2953.5452700000005</v>
      </c>
      <c r="D281" s="45">
        <f>IF('NEG Commercial Win'!B281&gt;40,40*(Rates!$F$13+Rates!$F$17)+('NEG Commercial Win'!B281-40)*(Rates!$F$13+Rates!$F$19),'NEG Commercial Win'!B281*(Rates!$F$13+Rates!$F$17))+Rates!$F$26</f>
        <v>3777.27558</v>
      </c>
      <c r="E281" s="46">
        <f t="shared" si="16"/>
        <v>823.73030999999946</v>
      </c>
      <c r="F281" s="47">
        <f t="shared" si="17"/>
        <v>0.27889544080020123</v>
      </c>
      <c r="G281" s="51">
        <f>'NEG Commercial'!E281</f>
        <v>14</v>
      </c>
      <c r="H281" s="48">
        <f t="shared" si="18"/>
        <v>1.3498399475490763E-4</v>
      </c>
      <c r="I281" s="48">
        <f t="shared" si="19"/>
        <v>0.98319449265301395</v>
      </c>
      <c r="K281" s="72"/>
      <c r="L281" s="72"/>
    </row>
    <row r="282" spans="2:12" x14ac:dyDescent="0.2">
      <c r="B282" s="51">
        <f>'NEG Commercial'!C282</f>
        <v>5159</v>
      </c>
      <c r="C282" s="45">
        <f>IF('NEG Commercial Win'!B282&gt;40,40*(Rates!$E$13+Rates!$E$17)+('NEG Commercial Win'!B282-40)*(Rates!$E$13+Rates!$E$19),'NEG Commercial Win'!B282*(Rates!$E$13+Rates!$E$17))+Rates!$E$26</f>
        <v>2964.8678700000005</v>
      </c>
      <c r="D282" s="45">
        <f>IF('NEG Commercial Win'!B282&gt;40,40*(Rates!$F$13+Rates!$F$17)+('NEG Commercial Win'!B282-40)*(Rates!$F$13+Rates!$F$19),'NEG Commercial Win'!B282*(Rates!$F$13+Rates!$F$17))+Rates!$F$26</f>
        <v>3791.8039800000001</v>
      </c>
      <c r="E282" s="46">
        <f t="shared" si="16"/>
        <v>826.93610999999964</v>
      </c>
      <c r="F282" s="47">
        <f t="shared" si="17"/>
        <v>0.27891162313415319</v>
      </c>
      <c r="G282" s="51">
        <f>'NEG Commercial'!E282</f>
        <v>11</v>
      </c>
      <c r="H282" s="48">
        <f t="shared" si="18"/>
        <v>1.0605885302171314E-4</v>
      </c>
      <c r="I282" s="48">
        <f t="shared" si="19"/>
        <v>0.98330055150603568</v>
      </c>
      <c r="K282" s="72"/>
      <c r="L282" s="72"/>
    </row>
    <row r="283" spans="2:12" x14ac:dyDescent="0.2">
      <c r="B283" s="51">
        <f>'NEG Commercial'!C283</f>
        <v>5179</v>
      </c>
      <c r="C283" s="45">
        <f>IF('NEG Commercial Win'!B283&gt;40,40*(Rates!$E$13+Rates!$E$17)+('NEG Commercial Win'!B283-40)*(Rates!$E$13+Rates!$E$19),'NEG Commercial Win'!B283*(Rates!$E$13+Rates!$E$17))+Rates!$E$26</f>
        <v>2976.1904700000005</v>
      </c>
      <c r="D283" s="45">
        <f>IF('NEG Commercial Win'!B283&gt;40,40*(Rates!$F$13+Rates!$F$17)+('NEG Commercial Win'!B283-40)*(Rates!$F$13+Rates!$F$19),'NEG Commercial Win'!B283*(Rates!$F$13+Rates!$F$17))+Rates!$F$26</f>
        <v>3806.3323799999998</v>
      </c>
      <c r="E283" s="46">
        <f t="shared" si="16"/>
        <v>830.14190999999937</v>
      </c>
      <c r="F283" s="47">
        <f t="shared" si="17"/>
        <v>0.27892768234016935</v>
      </c>
      <c r="G283" s="51">
        <f>'NEG Commercial'!E283</f>
        <v>9</v>
      </c>
      <c r="H283" s="48">
        <f t="shared" si="18"/>
        <v>8.6775425199583478E-5</v>
      </c>
      <c r="I283" s="48">
        <f t="shared" si="19"/>
        <v>0.98338732693123532</v>
      </c>
      <c r="K283" s="72"/>
      <c r="L283" s="72"/>
    </row>
    <row r="284" spans="2:12" x14ac:dyDescent="0.2">
      <c r="B284" s="51">
        <f>'NEG Commercial'!C284</f>
        <v>5199</v>
      </c>
      <c r="C284" s="45">
        <f>IF('NEG Commercial Win'!B284&gt;40,40*(Rates!$E$13+Rates!$E$17)+('NEG Commercial Win'!B284-40)*(Rates!$E$13+Rates!$E$19),'NEG Commercial Win'!B284*(Rates!$E$13+Rates!$E$17))+Rates!$E$26</f>
        <v>2987.5130700000004</v>
      </c>
      <c r="D284" s="45">
        <f>IF('NEG Commercial Win'!B284&gt;40,40*(Rates!$F$13+Rates!$F$17)+('NEG Commercial Win'!B284-40)*(Rates!$F$13+Rates!$F$19),'NEG Commercial Win'!B284*(Rates!$F$13+Rates!$F$17))+Rates!$F$26</f>
        <v>3820.86078</v>
      </c>
      <c r="E284" s="46">
        <f t="shared" si="16"/>
        <v>833.34770999999955</v>
      </c>
      <c r="F284" s="47">
        <f t="shared" si="17"/>
        <v>0.27894361981820531</v>
      </c>
      <c r="G284" s="51">
        <f>'NEG Commercial'!E284</f>
        <v>10</v>
      </c>
      <c r="H284" s="48">
        <f t="shared" si="18"/>
        <v>9.6417139110648302E-5</v>
      </c>
      <c r="I284" s="48">
        <f t="shared" si="19"/>
        <v>0.983483744070346</v>
      </c>
      <c r="K284" s="72"/>
      <c r="L284" s="72"/>
    </row>
    <row r="285" spans="2:12" x14ac:dyDescent="0.2">
      <c r="B285" s="51">
        <f>'NEG Commercial'!C285</f>
        <v>5219</v>
      </c>
      <c r="C285" s="45">
        <f>IF('NEG Commercial Win'!B285&gt;40,40*(Rates!$E$13+Rates!$E$17)+('NEG Commercial Win'!B285-40)*(Rates!$E$13+Rates!$E$19),'NEG Commercial Win'!B285*(Rates!$E$13+Rates!$E$17))+Rates!$E$26</f>
        <v>2998.8356700000004</v>
      </c>
      <c r="D285" s="45">
        <f>IF('NEG Commercial Win'!B285&gt;40,40*(Rates!$F$13+Rates!$F$17)+('NEG Commercial Win'!B285-40)*(Rates!$F$13+Rates!$F$19),'NEG Commercial Win'!B285*(Rates!$F$13+Rates!$F$17))+Rates!$F$26</f>
        <v>3835.3891800000001</v>
      </c>
      <c r="E285" s="46">
        <f t="shared" si="16"/>
        <v>836.55350999999973</v>
      </c>
      <c r="F285" s="47">
        <f t="shared" si="17"/>
        <v>0.27895943694707342</v>
      </c>
      <c r="G285" s="51">
        <f>'NEG Commercial'!E285</f>
        <v>12</v>
      </c>
      <c r="H285" s="48">
        <f t="shared" si="18"/>
        <v>1.1570056693277797E-4</v>
      </c>
      <c r="I285" s="48">
        <f t="shared" si="19"/>
        <v>0.98359944463727877</v>
      </c>
      <c r="K285" s="72"/>
      <c r="L285" s="72"/>
    </row>
    <row r="286" spans="2:12" x14ac:dyDescent="0.2">
      <c r="B286" s="51">
        <f>'NEG Commercial'!C286</f>
        <v>5239</v>
      </c>
      <c r="C286" s="45">
        <f>IF('NEG Commercial Win'!B286&gt;40,40*(Rates!$E$13+Rates!$E$17)+('NEG Commercial Win'!B286-40)*(Rates!$E$13+Rates!$E$19),'NEG Commercial Win'!B286*(Rates!$E$13+Rates!$E$17))+Rates!$E$26</f>
        <v>3010.1582700000004</v>
      </c>
      <c r="D286" s="45">
        <f>IF('NEG Commercial Win'!B286&gt;40,40*(Rates!$F$13+Rates!$F$17)+('NEG Commercial Win'!B286-40)*(Rates!$F$13+Rates!$F$19),'NEG Commercial Win'!B286*(Rates!$F$13+Rates!$F$17))+Rates!$F$26</f>
        <v>3849.9175799999998</v>
      </c>
      <c r="E286" s="46">
        <f t="shared" si="16"/>
        <v>839.75930999999946</v>
      </c>
      <c r="F286" s="47">
        <f t="shared" si="17"/>
        <v>0.27897513508484034</v>
      </c>
      <c r="G286" s="51">
        <f>'NEG Commercial'!E286</f>
        <v>7</v>
      </c>
      <c r="H286" s="48">
        <f t="shared" si="18"/>
        <v>6.7491997377453814E-5</v>
      </c>
      <c r="I286" s="48">
        <f t="shared" si="19"/>
        <v>0.98366693663465621</v>
      </c>
      <c r="K286" s="72"/>
      <c r="L286" s="72"/>
    </row>
    <row r="287" spans="2:12" x14ac:dyDescent="0.2">
      <c r="B287" s="51">
        <f>'NEG Commercial'!C287</f>
        <v>5259</v>
      </c>
      <c r="C287" s="45">
        <f>IF('NEG Commercial Win'!B287&gt;40,40*(Rates!$E$13+Rates!$E$17)+('NEG Commercial Win'!B287-40)*(Rates!$E$13+Rates!$E$19),'NEG Commercial Win'!B287*(Rates!$E$13+Rates!$E$17))+Rates!$E$26</f>
        <v>3021.4808700000003</v>
      </c>
      <c r="D287" s="45">
        <f>IF('NEG Commercial Win'!B287&gt;40,40*(Rates!$F$13+Rates!$F$17)+('NEG Commercial Win'!B287-40)*(Rates!$F$13+Rates!$F$19),'NEG Commercial Win'!B287*(Rates!$F$13+Rates!$F$17))+Rates!$F$26</f>
        <v>3864.44598</v>
      </c>
      <c r="E287" s="46">
        <f t="shared" si="16"/>
        <v>842.96510999999964</v>
      </c>
      <c r="F287" s="47">
        <f t="shared" si="17"/>
        <v>0.27899071556921673</v>
      </c>
      <c r="G287" s="51">
        <f>'NEG Commercial'!E287</f>
        <v>7</v>
      </c>
      <c r="H287" s="48">
        <f t="shared" si="18"/>
        <v>6.7491997377453814E-5</v>
      </c>
      <c r="I287" s="48">
        <f t="shared" si="19"/>
        <v>0.98373442863203364</v>
      </c>
      <c r="K287" s="72"/>
      <c r="L287" s="72"/>
    </row>
    <row r="288" spans="2:12" x14ac:dyDescent="0.2">
      <c r="B288" s="51">
        <f>'NEG Commercial'!C288</f>
        <v>5279</v>
      </c>
      <c r="C288" s="45">
        <f>IF('NEG Commercial Win'!B288&gt;40,40*(Rates!$E$13+Rates!$E$17)+('NEG Commercial Win'!B288-40)*(Rates!$E$13+Rates!$E$19),'NEG Commercial Win'!B288*(Rates!$E$13+Rates!$E$17))+Rates!$E$26</f>
        <v>3032.8034700000003</v>
      </c>
      <c r="D288" s="45">
        <f>IF('NEG Commercial Win'!B288&gt;40,40*(Rates!$F$13+Rates!$F$17)+('NEG Commercial Win'!B288-40)*(Rates!$F$13+Rates!$F$19),'NEG Commercial Win'!B288*(Rates!$F$13+Rates!$F$17))+Rates!$F$26</f>
        <v>3878.9743800000001</v>
      </c>
      <c r="E288" s="46">
        <f t="shared" si="16"/>
        <v>846.17090999999982</v>
      </c>
      <c r="F288" s="47">
        <f t="shared" si="17"/>
        <v>0.27900617971793595</v>
      </c>
      <c r="G288" s="51">
        <f>'NEG Commercial'!E288</f>
        <v>14</v>
      </c>
      <c r="H288" s="48">
        <f t="shared" si="18"/>
        <v>1.3498399475490763E-4</v>
      </c>
      <c r="I288" s="48">
        <f t="shared" si="19"/>
        <v>0.98386941262678851</v>
      </c>
      <c r="K288" s="72"/>
      <c r="L288" s="72"/>
    </row>
    <row r="289" spans="2:12" x14ac:dyDescent="0.2">
      <c r="B289" s="51">
        <f>'NEG Commercial'!C289</f>
        <v>5299</v>
      </c>
      <c r="C289" s="45">
        <f>IF('NEG Commercial Win'!B289&gt;40,40*(Rates!$E$13+Rates!$E$17)+('NEG Commercial Win'!B289-40)*(Rates!$E$13+Rates!$E$19),'NEG Commercial Win'!B289*(Rates!$E$13+Rates!$E$17))+Rates!$E$26</f>
        <v>3044.1260700000003</v>
      </c>
      <c r="D289" s="45">
        <f>IF('NEG Commercial Win'!B289&gt;40,40*(Rates!$F$13+Rates!$F$17)+('NEG Commercial Win'!B289-40)*(Rates!$F$13+Rates!$F$19),'NEG Commercial Win'!B289*(Rates!$F$13+Rates!$F$17))+Rates!$F$26</f>
        <v>3893.5027799999998</v>
      </c>
      <c r="E289" s="46">
        <f t="shared" si="16"/>
        <v>849.37670999999955</v>
      </c>
      <c r="F289" s="47">
        <f t="shared" si="17"/>
        <v>0.27902152882912612</v>
      </c>
      <c r="G289" s="51">
        <f>'NEG Commercial'!E289</f>
        <v>6</v>
      </c>
      <c r="H289" s="48">
        <f t="shared" si="18"/>
        <v>5.7850283466388983E-5</v>
      </c>
      <c r="I289" s="48">
        <f t="shared" si="19"/>
        <v>0.9839272629102549</v>
      </c>
      <c r="K289" s="72"/>
      <c r="L289" s="72"/>
    </row>
    <row r="290" spans="2:12" x14ac:dyDescent="0.2">
      <c r="B290" s="51">
        <f>'NEG Commercial'!C290</f>
        <v>5319</v>
      </c>
      <c r="C290" s="45">
        <f>IF('NEG Commercial Win'!B290&gt;40,40*(Rates!$E$13+Rates!$E$17)+('NEG Commercial Win'!B290-40)*(Rates!$E$13+Rates!$E$19),'NEG Commercial Win'!B290*(Rates!$E$13+Rates!$E$17))+Rates!$E$26</f>
        <v>3055.4486700000002</v>
      </c>
      <c r="D290" s="45">
        <f>IF('NEG Commercial Win'!B290&gt;40,40*(Rates!$F$13+Rates!$F$17)+('NEG Commercial Win'!B290-40)*(Rates!$F$13+Rates!$F$19),'NEG Commercial Win'!B290*(Rates!$F$13+Rates!$F$17))+Rates!$F$26</f>
        <v>3908.0311799999999</v>
      </c>
      <c r="E290" s="46">
        <f t="shared" si="16"/>
        <v>852.58250999999973</v>
      </c>
      <c r="F290" s="47">
        <f t="shared" si="17"/>
        <v>0.27903676418167406</v>
      </c>
      <c r="G290" s="51">
        <f>'NEG Commercial'!E290</f>
        <v>8</v>
      </c>
      <c r="H290" s="48">
        <f t="shared" si="18"/>
        <v>7.7133711288518653E-5</v>
      </c>
      <c r="I290" s="48">
        <f t="shared" si="19"/>
        <v>0.98400439662154338</v>
      </c>
      <c r="K290" s="72"/>
      <c r="L290" s="72"/>
    </row>
    <row r="291" spans="2:12" x14ac:dyDescent="0.2">
      <c r="B291" s="51">
        <f>'NEG Commercial'!C291</f>
        <v>5339</v>
      </c>
      <c r="C291" s="45">
        <f>IF('NEG Commercial Win'!B291&gt;40,40*(Rates!$E$13+Rates!$E$17)+('NEG Commercial Win'!B291-40)*(Rates!$E$13+Rates!$E$19),'NEG Commercial Win'!B291*(Rates!$E$13+Rates!$E$17))+Rates!$E$26</f>
        <v>3066.7712700000006</v>
      </c>
      <c r="D291" s="45">
        <f>IF('NEG Commercial Win'!B291&gt;40,40*(Rates!$F$13+Rates!$F$17)+('NEG Commercial Win'!B291-40)*(Rates!$F$13+Rates!$F$19),'NEG Commercial Win'!B291*(Rates!$F$13+Rates!$F$17))+Rates!$F$26</f>
        <v>3922.5595800000001</v>
      </c>
      <c r="E291" s="46">
        <f t="shared" si="16"/>
        <v>855.78830999999946</v>
      </c>
      <c r="F291" s="47">
        <f t="shared" si="17"/>
        <v>0.27905188703557904</v>
      </c>
      <c r="G291" s="51">
        <f>'NEG Commercial'!E291</f>
        <v>8</v>
      </c>
      <c r="H291" s="48">
        <f t="shared" si="18"/>
        <v>7.7133711288518653E-5</v>
      </c>
      <c r="I291" s="48">
        <f t="shared" si="19"/>
        <v>0.98408153033283186</v>
      </c>
      <c r="K291" s="72"/>
      <c r="L291" s="72"/>
    </row>
    <row r="292" spans="2:12" x14ac:dyDescent="0.2">
      <c r="B292" s="51">
        <f>'NEG Commercial'!C292</f>
        <v>5359</v>
      </c>
      <c r="C292" s="45">
        <f>IF('NEG Commercial Win'!B292&gt;40,40*(Rates!$E$13+Rates!$E$17)+('NEG Commercial Win'!B292-40)*(Rates!$E$13+Rates!$E$19),'NEG Commercial Win'!B292*(Rates!$E$13+Rates!$E$17))+Rates!$E$26</f>
        <v>3078.0938700000006</v>
      </c>
      <c r="D292" s="45">
        <f>IF('NEG Commercial Win'!B292&gt;40,40*(Rates!$F$13+Rates!$F$17)+('NEG Commercial Win'!B292-40)*(Rates!$F$13+Rates!$F$19),'NEG Commercial Win'!B292*(Rates!$F$13+Rates!$F$17))+Rates!$F$26</f>
        <v>3937.0879799999998</v>
      </c>
      <c r="E292" s="46">
        <f t="shared" si="16"/>
        <v>858.99410999999918</v>
      </c>
      <c r="F292" s="47">
        <f t="shared" si="17"/>
        <v>0.27906689863230161</v>
      </c>
      <c r="G292" s="51">
        <f>'NEG Commercial'!E292</f>
        <v>9</v>
      </c>
      <c r="H292" s="48">
        <f t="shared" si="18"/>
        <v>8.6775425199583478E-5</v>
      </c>
      <c r="I292" s="48">
        <f t="shared" si="19"/>
        <v>0.98416830575803149</v>
      </c>
      <c r="K292" s="72"/>
      <c r="L292" s="72"/>
    </row>
    <row r="293" spans="2:12" x14ac:dyDescent="0.2">
      <c r="B293" s="51">
        <f>'NEG Commercial'!C293</f>
        <v>5379</v>
      </c>
      <c r="C293" s="45">
        <f>IF('NEG Commercial Win'!B293&gt;40,40*(Rates!$E$13+Rates!$E$17)+('NEG Commercial Win'!B293-40)*(Rates!$E$13+Rates!$E$19),'NEG Commercial Win'!B293*(Rates!$E$13+Rates!$E$17))+Rates!$E$26</f>
        <v>3089.4164700000006</v>
      </c>
      <c r="D293" s="45">
        <f>IF('NEG Commercial Win'!B293&gt;40,40*(Rates!$F$13+Rates!$F$17)+('NEG Commercial Win'!B293-40)*(Rates!$F$13+Rates!$F$19),'NEG Commercial Win'!B293*(Rates!$F$13+Rates!$F$17))+Rates!$F$26</f>
        <v>3951.6163799999999</v>
      </c>
      <c r="E293" s="46">
        <f t="shared" si="16"/>
        <v>862.19990999999936</v>
      </c>
      <c r="F293" s="47">
        <f t="shared" si="17"/>
        <v>0.27908180019510259</v>
      </c>
      <c r="G293" s="51">
        <f>'NEG Commercial'!E293</f>
        <v>9</v>
      </c>
      <c r="H293" s="48">
        <f t="shared" si="18"/>
        <v>8.6775425199583478E-5</v>
      </c>
      <c r="I293" s="48">
        <f t="shared" si="19"/>
        <v>0.98425508118323113</v>
      </c>
      <c r="K293" s="72"/>
      <c r="L293" s="72"/>
    </row>
    <row r="294" spans="2:12" x14ac:dyDescent="0.2">
      <c r="B294" s="51">
        <f>'NEG Commercial'!C294</f>
        <v>5399</v>
      </c>
      <c r="C294" s="45">
        <f>IF('NEG Commercial Win'!B294&gt;40,40*(Rates!$E$13+Rates!$E$17)+('NEG Commercial Win'!B294-40)*(Rates!$E$13+Rates!$E$19),'NEG Commercial Win'!B294*(Rates!$E$13+Rates!$E$17))+Rates!$E$26</f>
        <v>3100.7390700000005</v>
      </c>
      <c r="D294" s="45">
        <f>IF('NEG Commercial Win'!B294&gt;40,40*(Rates!$F$13+Rates!$F$17)+('NEG Commercial Win'!B294-40)*(Rates!$F$13+Rates!$F$19),'NEG Commercial Win'!B294*(Rates!$F$13+Rates!$F$17))+Rates!$F$26</f>
        <v>3966.1447800000001</v>
      </c>
      <c r="E294" s="46">
        <f t="shared" si="16"/>
        <v>865.40570999999954</v>
      </c>
      <c r="F294" s="47">
        <f t="shared" si="17"/>
        <v>0.27909659292937516</v>
      </c>
      <c r="G294" s="51">
        <f>'NEG Commercial'!E294</f>
        <v>10</v>
      </c>
      <c r="H294" s="48">
        <f t="shared" si="18"/>
        <v>9.6417139110648302E-5</v>
      </c>
      <c r="I294" s="48">
        <f t="shared" si="19"/>
        <v>0.98435149832234181</v>
      </c>
      <c r="K294" s="72"/>
      <c r="L294" s="72"/>
    </row>
    <row r="295" spans="2:12" x14ac:dyDescent="0.2">
      <c r="B295" s="51">
        <f>'NEG Commercial'!C295</f>
        <v>5419</v>
      </c>
      <c r="C295" s="45">
        <f>IF('NEG Commercial Win'!B295&gt;40,40*(Rates!$E$13+Rates!$E$17)+('NEG Commercial Win'!B295-40)*(Rates!$E$13+Rates!$E$19),'NEG Commercial Win'!B295*(Rates!$E$13+Rates!$E$17))+Rates!$E$26</f>
        <v>3112.0616700000005</v>
      </c>
      <c r="D295" s="45">
        <f>IF('NEG Commercial Win'!B295&gt;40,40*(Rates!$F$13+Rates!$F$17)+('NEG Commercial Win'!B295-40)*(Rates!$F$13+Rates!$F$19),'NEG Commercial Win'!B295*(Rates!$F$13+Rates!$F$17))+Rates!$F$26</f>
        <v>3980.6731799999998</v>
      </c>
      <c r="E295" s="46">
        <f t="shared" si="16"/>
        <v>868.61150999999927</v>
      </c>
      <c r="F295" s="47">
        <f t="shared" si="17"/>
        <v>0.27911127802297026</v>
      </c>
      <c r="G295" s="51">
        <f>'NEG Commercial'!E295</f>
        <v>9</v>
      </c>
      <c r="H295" s="48">
        <f t="shared" si="18"/>
        <v>8.6775425199583478E-5</v>
      </c>
      <c r="I295" s="48">
        <f t="shared" si="19"/>
        <v>0.98443827374754145</v>
      </c>
      <c r="K295" s="72"/>
      <c r="L295" s="72"/>
    </row>
    <row r="296" spans="2:12" x14ac:dyDescent="0.2">
      <c r="B296" s="51">
        <f>'NEG Commercial'!C296</f>
        <v>5439</v>
      </c>
      <c r="C296" s="45">
        <f>IF('NEG Commercial Win'!B296&gt;40,40*(Rates!$E$13+Rates!$E$17)+('NEG Commercial Win'!B296-40)*(Rates!$E$13+Rates!$E$19),'NEG Commercial Win'!B296*(Rates!$E$13+Rates!$E$17))+Rates!$E$26</f>
        <v>3123.3842700000005</v>
      </c>
      <c r="D296" s="45">
        <f>IF('NEG Commercial Win'!B296&gt;40,40*(Rates!$F$13+Rates!$F$17)+('NEG Commercial Win'!B296-40)*(Rates!$F$13+Rates!$F$19),'NEG Commercial Win'!B296*(Rates!$F$13+Rates!$F$17))+Rates!$F$26</f>
        <v>3995.2015799999999</v>
      </c>
      <c r="E296" s="46">
        <f t="shared" si="16"/>
        <v>871.81730999999945</v>
      </c>
      <c r="F296" s="47">
        <f t="shared" si="17"/>
        <v>0.27912585664651479</v>
      </c>
      <c r="G296" s="51">
        <f>'NEG Commercial'!E296</f>
        <v>11</v>
      </c>
      <c r="H296" s="48">
        <f t="shared" si="18"/>
        <v>1.0605885302171314E-4</v>
      </c>
      <c r="I296" s="48">
        <f t="shared" si="19"/>
        <v>0.98454433260056318</v>
      </c>
      <c r="K296" s="72"/>
      <c r="L296" s="72"/>
    </row>
    <row r="297" spans="2:12" x14ac:dyDescent="0.2">
      <c r="B297" s="51">
        <f>'NEG Commercial'!C297</f>
        <v>5459</v>
      </c>
      <c r="C297" s="45">
        <f>IF('NEG Commercial Win'!B297&gt;40,40*(Rates!$E$13+Rates!$E$17)+('NEG Commercial Win'!B297-40)*(Rates!$E$13+Rates!$E$19),'NEG Commercial Win'!B297*(Rates!$E$13+Rates!$E$17))+Rates!$E$26</f>
        <v>3134.7068700000004</v>
      </c>
      <c r="D297" s="45">
        <f>IF('NEG Commercial Win'!B297&gt;40,40*(Rates!$F$13+Rates!$F$17)+('NEG Commercial Win'!B297-40)*(Rates!$F$13+Rates!$F$19),'NEG Commercial Win'!B297*(Rates!$F$13+Rates!$F$17))+Rates!$F$26</f>
        <v>4009.7299800000001</v>
      </c>
      <c r="E297" s="46">
        <f t="shared" si="16"/>
        <v>875.02310999999963</v>
      </c>
      <c r="F297" s="47">
        <f t="shared" si="17"/>
        <v>0.27914032995372212</v>
      </c>
      <c r="G297" s="51">
        <f>'NEG Commercial'!E297</f>
        <v>8</v>
      </c>
      <c r="H297" s="48">
        <f t="shared" si="18"/>
        <v>7.7133711288518653E-5</v>
      </c>
      <c r="I297" s="48">
        <f t="shared" si="19"/>
        <v>0.98462146631185166</v>
      </c>
      <c r="K297" s="72"/>
      <c r="L297" s="72"/>
    </row>
    <row r="298" spans="2:12" x14ac:dyDescent="0.2">
      <c r="B298" s="51">
        <f>'NEG Commercial'!C298</f>
        <v>5479</v>
      </c>
      <c r="C298" s="45">
        <f>IF('NEG Commercial Win'!B298&gt;40,40*(Rates!$E$13+Rates!$E$17)+('NEG Commercial Win'!B298-40)*(Rates!$E$13+Rates!$E$19),'NEG Commercial Win'!B298*(Rates!$E$13+Rates!$E$17))+Rates!$E$26</f>
        <v>3146.0294700000004</v>
      </c>
      <c r="D298" s="45">
        <f>IF('NEG Commercial Win'!B298&gt;40,40*(Rates!$F$13+Rates!$F$17)+('NEG Commercial Win'!B298-40)*(Rates!$F$13+Rates!$F$19),'NEG Commercial Win'!B298*(Rates!$F$13+Rates!$F$17))+Rates!$F$26</f>
        <v>4024.2583799999998</v>
      </c>
      <c r="E298" s="46">
        <f t="shared" si="16"/>
        <v>878.22890999999936</v>
      </c>
      <c r="F298" s="47">
        <f t="shared" si="17"/>
        <v>0.27915469908169654</v>
      </c>
      <c r="G298" s="51">
        <f>'NEG Commercial'!E298</f>
        <v>7</v>
      </c>
      <c r="H298" s="48">
        <f t="shared" si="18"/>
        <v>6.7491997377453814E-5</v>
      </c>
      <c r="I298" s="48">
        <f t="shared" si="19"/>
        <v>0.98468895830922909</v>
      </c>
      <c r="K298" s="72"/>
      <c r="L298" s="72"/>
    </row>
    <row r="299" spans="2:12" x14ac:dyDescent="0.2">
      <c r="B299" s="51">
        <f>'NEG Commercial'!C299</f>
        <v>5499</v>
      </c>
      <c r="C299" s="45">
        <f>IF('NEG Commercial Win'!B299&gt;40,40*(Rates!$E$13+Rates!$E$17)+('NEG Commercial Win'!B299-40)*(Rates!$E$13+Rates!$E$19),'NEG Commercial Win'!B299*(Rates!$E$13+Rates!$E$17))+Rates!$E$26</f>
        <v>3157.3520700000004</v>
      </c>
      <c r="D299" s="45">
        <f>IF('NEG Commercial Win'!B299&gt;40,40*(Rates!$F$13+Rates!$F$17)+('NEG Commercial Win'!B299-40)*(Rates!$F$13+Rates!$F$19),'NEG Commercial Win'!B299*(Rates!$F$13+Rates!$F$17))+Rates!$F$26</f>
        <v>4038.7867799999999</v>
      </c>
      <c r="E299" s="46">
        <f t="shared" si="16"/>
        <v>881.43470999999954</v>
      </c>
      <c r="F299" s="47">
        <f t="shared" si="17"/>
        <v>0.27916896515123174</v>
      </c>
      <c r="G299" s="51">
        <f>'NEG Commercial'!E299</f>
        <v>14</v>
      </c>
      <c r="H299" s="48">
        <f t="shared" si="18"/>
        <v>1.3498399475490763E-4</v>
      </c>
      <c r="I299" s="48">
        <f t="shared" si="19"/>
        <v>0.98482394230398396</v>
      </c>
      <c r="K299" s="72"/>
      <c r="L299" s="72"/>
    </row>
    <row r="300" spans="2:12" x14ac:dyDescent="0.2">
      <c r="B300" s="51">
        <f>'NEG Commercial'!C300</f>
        <v>5519</v>
      </c>
      <c r="C300" s="45">
        <f>IF('NEG Commercial Win'!B300&gt;40,40*(Rates!$E$13+Rates!$E$17)+('NEG Commercial Win'!B300-40)*(Rates!$E$13+Rates!$E$19),'NEG Commercial Win'!B300*(Rates!$E$13+Rates!$E$17))+Rates!$E$26</f>
        <v>3168.6746700000003</v>
      </c>
      <c r="D300" s="45">
        <f>IF('NEG Commercial Win'!B300&gt;40,40*(Rates!$F$13+Rates!$F$17)+('NEG Commercial Win'!B300-40)*(Rates!$F$13+Rates!$F$19),'NEG Commercial Win'!B300*(Rates!$F$13+Rates!$F$17))+Rates!$F$26</f>
        <v>4053.3151800000001</v>
      </c>
      <c r="E300" s="46">
        <f t="shared" si="16"/>
        <v>884.64050999999972</v>
      </c>
      <c r="F300" s="47">
        <f t="shared" si="17"/>
        <v>0.27918312926710132</v>
      </c>
      <c r="G300" s="51">
        <f>'NEG Commercial'!E300</f>
        <v>9</v>
      </c>
      <c r="H300" s="48">
        <f t="shared" si="18"/>
        <v>8.6775425199583478E-5</v>
      </c>
      <c r="I300" s="48">
        <f t="shared" si="19"/>
        <v>0.98491071772918359</v>
      </c>
      <c r="K300" s="72"/>
      <c r="L300" s="72"/>
    </row>
    <row r="301" spans="2:12" x14ac:dyDescent="0.2">
      <c r="B301" s="51">
        <f>'NEG Commercial'!C301</f>
        <v>5539</v>
      </c>
      <c r="C301" s="45">
        <f>IF('NEG Commercial Win'!B301&gt;40,40*(Rates!$E$13+Rates!$E$17)+('NEG Commercial Win'!B301-40)*(Rates!$E$13+Rates!$E$19),'NEG Commercial Win'!B301*(Rates!$E$13+Rates!$E$17))+Rates!$E$26</f>
        <v>3179.9972700000003</v>
      </c>
      <c r="D301" s="45">
        <f>IF('NEG Commercial Win'!B301&gt;40,40*(Rates!$F$13+Rates!$F$17)+('NEG Commercial Win'!B301-40)*(Rates!$F$13+Rates!$F$19),'NEG Commercial Win'!B301*(Rates!$F$13+Rates!$F$17))+Rates!$F$26</f>
        <v>4067.8435799999997</v>
      </c>
      <c r="E301" s="46">
        <f t="shared" si="16"/>
        <v>887.84630999999945</v>
      </c>
      <c r="F301" s="47">
        <f t="shared" si="17"/>
        <v>0.27919719251834429</v>
      </c>
      <c r="G301" s="51">
        <f>'NEG Commercial'!E301</f>
        <v>7</v>
      </c>
      <c r="H301" s="48">
        <f t="shared" si="18"/>
        <v>6.7491997377453814E-5</v>
      </c>
      <c r="I301" s="48">
        <f t="shared" si="19"/>
        <v>0.98497820972656103</v>
      </c>
      <c r="K301" s="72"/>
      <c r="L301" s="72"/>
    </row>
    <row r="302" spans="2:12" x14ac:dyDescent="0.2">
      <c r="B302" s="51">
        <f>'NEG Commercial'!C302</f>
        <v>5559</v>
      </c>
      <c r="C302" s="45">
        <f>IF('NEG Commercial Win'!B302&gt;40,40*(Rates!$E$13+Rates!$E$17)+('NEG Commercial Win'!B302-40)*(Rates!$E$13+Rates!$E$19),'NEG Commercial Win'!B302*(Rates!$E$13+Rates!$E$17))+Rates!$E$26</f>
        <v>3191.3198700000003</v>
      </c>
      <c r="D302" s="45">
        <f>IF('NEG Commercial Win'!B302&gt;40,40*(Rates!$F$13+Rates!$F$17)+('NEG Commercial Win'!B302-40)*(Rates!$F$13+Rates!$F$19),'NEG Commercial Win'!B302*(Rates!$F$13+Rates!$F$17))+Rates!$F$26</f>
        <v>4082.3719799999999</v>
      </c>
      <c r="E302" s="46">
        <f t="shared" si="16"/>
        <v>891.05210999999963</v>
      </c>
      <c r="F302" s="47">
        <f t="shared" si="17"/>
        <v>0.2792111559785449</v>
      </c>
      <c r="G302" s="51">
        <f>'NEG Commercial'!E302</f>
        <v>10</v>
      </c>
      <c r="H302" s="48">
        <f t="shared" si="18"/>
        <v>9.6417139110648302E-5</v>
      </c>
      <c r="I302" s="48">
        <f t="shared" si="19"/>
        <v>0.98507462686567171</v>
      </c>
      <c r="K302" s="72"/>
      <c r="L302" s="72"/>
    </row>
    <row r="303" spans="2:12" x14ac:dyDescent="0.2">
      <c r="B303" s="51">
        <f>'NEG Commercial'!C303</f>
        <v>5579</v>
      </c>
      <c r="C303" s="45">
        <f>IF('NEG Commercial Win'!B303&gt;40,40*(Rates!$E$13+Rates!$E$17)+('NEG Commercial Win'!B303-40)*(Rates!$E$13+Rates!$E$19),'NEG Commercial Win'!B303*(Rates!$E$13+Rates!$E$17))+Rates!$E$26</f>
        <v>3202.6424700000002</v>
      </c>
      <c r="D303" s="45">
        <f>IF('NEG Commercial Win'!B303&gt;40,40*(Rates!$F$13+Rates!$F$17)+('NEG Commercial Win'!B303-40)*(Rates!$F$13+Rates!$F$19),'NEG Commercial Win'!B303*(Rates!$F$13+Rates!$F$17))+Rates!$F$26</f>
        <v>4096.90038</v>
      </c>
      <c r="E303" s="46">
        <f t="shared" si="16"/>
        <v>894.25790999999981</v>
      </c>
      <c r="F303" s="47">
        <f t="shared" si="17"/>
        <v>0.27922502070610455</v>
      </c>
      <c r="G303" s="51">
        <f>'NEG Commercial'!E303</f>
        <v>3</v>
      </c>
      <c r="H303" s="48">
        <f t="shared" si="18"/>
        <v>2.8925141733194491E-5</v>
      </c>
      <c r="I303" s="48">
        <f t="shared" si="19"/>
        <v>0.98510355200740496</v>
      </c>
      <c r="K303" s="72"/>
      <c r="L303" s="72"/>
    </row>
    <row r="304" spans="2:12" x14ac:dyDescent="0.2">
      <c r="B304" s="51">
        <f>'NEG Commercial'!C304</f>
        <v>5599</v>
      </c>
      <c r="C304" s="45">
        <f>IF('NEG Commercial Win'!B304&gt;40,40*(Rates!$E$13+Rates!$E$17)+('NEG Commercial Win'!B304-40)*(Rates!$E$13+Rates!$E$19),'NEG Commercial Win'!B304*(Rates!$E$13+Rates!$E$17))+Rates!$E$26</f>
        <v>3213.9650700000007</v>
      </c>
      <c r="D304" s="45">
        <f>IF('NEG Commercial Win'!B304&gt;40,40*(Rates!$F$13+Rates!$F$17)+('NEG Commercial Win'!B304-40)*(Rates!$F$13+Rates!$F$19),'NEG Commercial Win'!B304*(Rates!$F$13+Rates!$F$17))+Rates!$F$26</f>
        <v>4111.4287800000002</v>
      </c>
      <c r="E304" s="46">
        <f t="shared" si="16"/>
        <v>897.46370999999954</v>
      </c>
      <c r="F304" s="47">
        <f t="shared" si="17"/>
        <v>0.27923878774451005</v>
      </c>
      <c r="G304" s="51">
        <f>'NEG Commercial'!E304</f>
        <v>6</v>
      </c>
      <c r="H304" s="48">
        <f t="shared" si="18"/>
        <v>5.7850283466388983E-5</v>
      </c>
      <c r="I304" s="48">
        <f t="shared" si="19"/>
        <v>0.98516140229087135</v>
      </c>
      <c r="K304" s="72"/>
      <c r="L304" s="72"/>
    </row>
    <row r="305" spans="2:12" x14ac:dyDescent="0.2">
      <c r="B305" s="51">
        <f>'NEG Commercial'!C305</f>
        <v>5619</v>
      </c>
      <c r="C305" s="45">
        <f>IF('NEG Commercial Win'!B305&gt;40,40*(Rates!$E$13+Rates!$E$17)+('NEG Commercial Win'!B305-40)*(Rates!$E$13+Rates!$E$19),'NEG Commercial Win'!B305*(Rates!$E$13+Rates!$E$17))+Rates!$E$26</f>
        <v>3225.2876700000006</v>
      </c>
      <c r="D305" s="45">
        <f>IF('NEG Commercial Win'!B305&gt;40,40*(Rates!$F$13+Rates!$F$17)+('NEG Commercial Win'!B305-40)*(Rates!$F$13+Rates!$F$19),'NEG Commercial Win'!B305*(Rates!$F$13+Rates!$F$17))+Rates!$F$26</f>
        <v>4125.9571799999994</v>
      </c>
      <c r="E305" s="46">
        <f t="shared" si="16"/>
        <v>900.66950999999881</v>
      </c>
      <c r="F305" s="47">
        <f t="shared" si="17"/>
        <v>0.27925245812259553</v>
      </c>
      <c r="G305" s="51">
        <f>'NEG Commercial'!E305</f>
        <v>4</v>
      </c>
      <c r="H305" s="48">
        <f t="shared" si="18"/>
        <v>3.8566855644259326E-5</v>
      </c>
      <c r="I305" s="48">
        <f t="shared" si="19"/>
        <v>0.98519996914651564</v>
      </c>
      <c r="K305" s="72"/>
      <c r="L305" s="72"/>
    </row>
    <row r="306" spans="2:12" x14ac:dyDescent="0.2">
      <c r="B306" s="51">
        <f>'NEG Commercial'!C306</f>
        <v>5639</v>
      </c>
      <c r="C306" s="45">
        <f>IF('NEG Commercial Win'!B306&gt;40,40*(Rates!$E$13+Rates!$E$17)+('NEG Commercial Win'!B306-40)*(Rates!$E$13+Rates!$E$19),'NEG Commercial Win'!B306*(Rates!$E$13+Rates!$E$17))+Rates!$E$26</f>
        <v>3236.6102700000006</v>
      </c>
      <c r="D306" s="45">
        <f>IF('NEG Commercial Win'!B306&gt;40,40*(Rates!$F$13+Rates!$F$17)+('NEG Commercial Win'!B306-40)*(Rates!$F$13+Rates!$F$19),'NEG Commercial Win'!B306*(Rates!$F$13+Rates!$F$17))+Rates!$F$26</f>
        <v>4140.4855799999996</v>
      </c>
      <c r="E306" s="46">
        <f t="shared" si="16"/>
        <v>903.87530999999899</v>
      </c>
      <c r="F306" s="47">
        <f t="shared" si="17"/>
        <v>0.27926603285479867</v>
      </c>
      <c r="G306" s="51">
        <f>'NEG Commercial'!E306</f>
        <v>6</v>
      </c>
      <c r="H306" s="48">
        <f t="shared" si="18"/>
        <v>5.7850283466388983E-5</v>
      </c>
      <c r="I306" s="48">
        <f t="shared" si="19"/>
        <v>0.98525781942998203</v>
      </c>
      <c r="K306" s="72"/>
      <c r="L306" s="72"/>
    </row>
    <row r="307" spans="2:12" x14ac:dyDescent="0.2">
      <c r="B307" s="51">
        <f>'NEG Commercial'!C307</f>
        <v>5659</v>
      </c>
      <c r="C307" s="45">
        <f>IF('NEG Commercial Win'!B307&gt;40,40*(Rates!$E$13+Rates!$E$17)+('NEG Commercial Win'!B307-40)*(Rates!$E$13+Rates!$E$19),'NEG Commercial Win'!B307*(Rates!$E$13+Rates!$E$17))+Rates!$E$26</f>
        <v>3247.9328700000005</v>
      </c>
      <c r="D307" s="45">
        <f>IF('NEG Commercial Win'!B307&gt;40,40*(Rates!$F$13+Rates!$F$17)+('NEG Commercial Win'!B307-40)*(Rates!$F$13+Rates!$F$19),'NEG Commercial Win'!B307*(Rates!$F$13+Rates!$F$17))+Rates!$F$26</f>
        <v>4155.0139799999997</v>
      </c>
      <c r="E307" s="46">
        <f t="shared" si="16"/>
        <v>907.08110999999917</v>
      </c>
      <c r="F307" s="47">
        <f t="shared" si="17"/>
        <v>0.27927951294141096</v>
      </c>
      <c r="G307" s="51">
        <f>'NEG Commercial'!E307</f>
        <v>6</v>
      </c>
      <c r="H307" s="48">
        <f t="shared" si="18"/>
        <v>5.7850283466388983E-5</v>
      </c>
      <c r="I307" s="48">
        <f t="shared" si="19"/>
        <v>0.98531566971344842</v>
      </c>
      <c r="K307" s="72"/>
      <c r="L307" s="72"/>
    </row>
    <row r="308" spans="2:12" x14ac:dyDescent="0.2">
      <c r="B308" s="51">
        <f>'NEG Commercial'!C308</f>
        <v>5679</v>
      </c>
      <c r="C308" s="45">
        <f>IF('NEG Commercial Win'!B308&gt;40,40*(Rates!$E$13+Rates!$E$17)+('NEG Commercial Win'!B308-40)*(Rates!$E$13+Rates!$E$19),'NEG Commercial Win'!B308*(Rates!$E$13+Rates!$E$17))+Rates!$E$26</f>
        <v>3259.2554700000005</v>
      </c>
      <c r="D308" s="45">
        <f>IF('NEG Commercial Win'!B308&gt;40,40*(Rates!$F$13+Rates!$F$17)+('NEG Commercial Win'!B308-40)*(Rates!$F$13+Rates!$F$19),'NEG Commercial Win'!B308*(Rates!$F$13+Rates!$F$17))+Rates!$F$26</f>
        <v>4169.542379999999</v>
      </c>
      <c r="E308" s="46">
        <f t="shared" si="16"/>
        <v>910.28690999999844</v>
      </c>
      <c r="F308" s="47">
        <f t="shared" si="17"/>
        <v>0.27929289936882373</v>
      </c>
      <c r="G308" s="51">
        <f>'NEG Commercial'!E308</f>
        <v>11</v>
      </c>
      <c r="H308" s="48">
        <f t="shared" si="18"/>
        <v>1.0605885302171314E-4</v>
      </c>
      <c r="I308" s="48">
        <f t="shared" si="19"/>
        <v>0.98542172856647015</v>
      </c>
      <c r="K308" s="72"/>
      <c r="L308" s="72"/>
    </row>
    <row r="309" spans="2:12" x14ac:dyDescent="0.2">
      <c r="B309" s="51">
        <f>'NEG Commercial'!C309</f>
        <v>5699</v>
      </c>
      <c r="C309" s="45">
        <f>IF('NEG Commercial Win'!B309&gt;40,40*(Rates!$E$13+Rates!$E$17)+('NEG Commercial Win'!B309-40)*(Rates!$E$13+Rates!$E$19),'NEG Commercial Win'!B309*(Rates!$E$13+Rates!$E$17))+Rates!$E$26</f>
        <v>3270.5780700000005</v>
      </c>
      <c r="D309" s="45">
        <f>IF('NEG Commercial Win'!B309&gt;40,40*(Rates!$F$13+Rates!$F$17)+('NEG Commercial Win'!B309-40)*(Rates!$F$13+Rates!$F$19),'NEG Commercial Win'!B309*(Rates!$F$13+Rates!$F$17))+Rates!$F$26</f>
        <v>4184.0707799999991</v>
      </c>
      <c r="E309" s="46">
        <f t="shared" si="16"/>
        <v>913.49270999999862</v>
      </c>
      <c r="F309" s="47">
        <f t="shared" si="17"/>
        <v>0.2793061931097699</v>
      </c>
      <c r="G309" s="51">
        <f>'NEG Commercial'!E309</f>
        <v>8</v>
      </c>
      <c r="H309" s="48">
        <f t="shared" si="18"/>
        <v>7.7133711288518653E-5</v>
      </c>
      <c r="I309" s="48">
        <f t="shared" si="19"/>
        <v>0.98549886227775862</v>
      </c>
      <c r="K309" s="72"/>
      <c r="L309" s="72"/>
    </row>
    <row r="310" spans="2:12" x14ac:dyDescent="0.2">
      <c r="B310" s="51">
        <f>'NEG Commercial'!C310</f>
        <v>5719</v>
      </c>
      <c r="C310" s="45">
        <f>IF('NEG Commercial Win'!B310&gt;40,40*(Rates!$E$13+Rates!$E$17)+('NEG Commercial Win'!B310-40)*(Rates!$E$13+Rates!$E$19),'NEG Commercial Win'!B310*(Rates!$E$13+Rates!$E$17))+Rates!$E$26</f>
        <v>3281.9006700000004</v>
      </c>
      <c r="D310" s="45">
        <f>IF('NEG Commercial Win'!B310&gt;40,40*(Rates!$F$13+Rates!$F$17)+('NEG Commercial Win'!B310-40)*(Rates!$F$13+Rates!$F$19),'NEG Commercial Win'!B310*(Rates!$F$13+Rates!$F$17))+Rates!$F$26</f>
        <v>4198.5991799999993</v>
      </c>
      <c r="E310" s="46">
        <f t="shared" si="16"/>
        <v>916.69850999999881</v>
      </c>
      <c r="F310" s="47">
        <f t="shared" si="17"/>
        <v>0.27931939512355769</v>
      </c>
      <c r="G310" s="51">
        <f>'NEG Commercial'!E310</f>
        <v>13</v>
      </c>
      <c r="H310" s="48">
        <f t="shared" si="18"/>
        <v>1.253422808438428E-4</v>
      </c>
      <c r="I310" s="48">
        <f t="shared" si="19"/>
        <v>0.98562420455860245</v>
      </c>
      <c r="K310" s="72"/>
      <c r="L310" s="72"/>
    </row>
    <row r="311" spans="2:12" x14ac:dyDescent="0.2">
      <c r="B311" s="51">
        <f>'NEG Commercial'!C311</f>
        <v>5739</v>
      </c>
      <c r="C311" s="45">
        <f>IF('NEG Commercial Win'!B311&gt;40,40*(Rates!$E$13+Rates!$E$17)+('NEG Commercial Win'!B311-40)*(Rates!$E$13+Rates!$E$19),'NEG Commercial Win'!B311*(Rates!$E$13+Rates!$E$17))+Rates!$E$26</f>
        <v>3293.2232700000004</v>
      </c>
      <c r="D311" s="45">
        <f>IF('NEG Commercial Win'!B311&gt;40,40*(Rates!$F$13+Rates!$F$17)+('NEG Commercial Win'!B311-40)*(Rates!$F$13+Rates!$F$19),'NEG Commercial Win'!B311*(Rates!$F$13+Rates!$F$17))+Rates!$F$26</f>
        <v>4213.1275799999994</v>
      </c>
      <c r="E311" s="46">
        <f t="shared" si="16"/>
        <v>919.90430999999899</v>
      </c>
      <c r="F311" s="47">
        <f t="shared" si="17"/>
        <v>0.27933250635630269</v>
      </c>
      <c r="G311" s="51">
        <f>'NEG Commercial'!E311</f>
        <v>4</v>
      </c>
      <c r="H311" s="48">
        <f t="shared" si="18"/>
        <v>3.8566855644259326E-5</v>
      </c>
      <c r="I311" s="48">
        <f t="shared" si="19"/>
        <v>0.98566277141424674</v>
      </c>
      <c r="K311" s="72"/>
      <c r="L311" s="72"/>
    </row>
    <row r="312" spans="2:12" x14ac:dyDescent="0.2">
      <c r="B312" s="51">
        <f>'NEG Commercial'!C312</f>
        <v>5759</v>
      </c>
      <c r="C312" s="45">
        <f>IF('NEG Commercial Win'!B312&gt;40,40*(Rates!$E$13+Rates!$E$17)+('NEG Commercial Win'!B312-40)*(Rates!$E$13+Rates!$E$19),'NEG Commercial Win'!B312*(Rates!$E$13+Rates!$E$17))+Rates!$E$26</f>
        <v>3304.5458700000004</v>
      </c>
      <c r="D312" s="45">
        <f>IF('NEG Commercial Win'!B312&gt;40,40*(Rates!$F$13+Rates!$F$17)+('NEG Commercial Win'!B312-40)*(Rates!$F$13+Rates!$F$19),'NEG Commercial Win'!B312*(Rates!$F$13+Rates!$F$17))+Rates!$F$26</f>
        <v>4227.6559799999986</v>
      </c>
      <c r="E312" s="46">
        <f t="shared" si="16"/>
        <v>923.11010999999826</v>
      </c>
      <c r="F312" s="47">
        <f t="shared" si="17"/>
        <v>0.27934552774115318</v>
      </c>
      <c r="G312" s="51">
        <f>'NEG Commercial'!E312</f>
        <v>7</v>
      </c>
      <c r="H312" s="48">
        <f t="shared" si="18"/>
        <v>6.7491997377453814E-5</v>
      </c>
      <c r="I312" s="48">
        <f t="shared" si="19"/>
        <v>0.98573026341162417</v>
      </c>
      <c r="K312" s="72"/>
      <c r="L312" s="72"/>
    </row>
    <row r="313" spans="2:12" x14ac:dyDescent="0.2">
      <c r="B313" s="51">
        <f>'NEG Commercial'!C313</f>
        <v>5779</v>
      </c>
      <c r="C313" s="45">
        <f>IF('NEG Commercial Win'!B313&gt;40,40*(Rates!$E$13+Rates!$E$17)+('NEG Commercial Win'!B313-40)*(Rates!$E$13+Rates!$E$19),'NEG Commercial Win'!B313*(Rates!$E$13+Rates!$E$17))+Rates!$E$26</f>
        <v>3315.8684700000003</v>
      </c>
      <c r="D313" s="45">
        <f>IF('NEG Commercial Win'!B313&gt;40,40*(Rates!$F$13+Rates!$F$17)+('NEG Commercial Win'!B313-40)*(Rates!$F$13+Rates!$F$19),'NEG Commercial Win'!B313*(Rates!$F$13+Rates!$F$17))+Rates!$F$26</f>
        <v>4242.1843799999988</v>
      </c>
      <c r="E313" s="46">
        <f t="shared" si="16"/>
        <v>926.31590999999844</v>
      </c>
      <c r="F313" s="47">
        <f t="shared" si="17"/>
        <v>0.27935846019851274</v>
      </c>
      <c r="G313" s="51">
        <f>'NEG Commercial'!E313</f>
        <v>10</v>
      </c>
      <c r="H313" s="48">
        <f t="shared" si="18"/>
        <v>9.6417139110648302E-5</v>
      </c>
      <c r="I313" s="48">
        <f t="shared" si="19"/>
        <v>0.98582668055073486</v>
      </c>
      <c r="K313" s="72"/>
      <c r="L313" s="72"/>
    </row>
    <row r="314" spans="2:12" x14ac:dyDescent="0.2">
      <c r="B314" s="51">
        <f>'NEG Commercial'!C314</f>
        <v>5799</v>
      </c>
      <c r="C314" s="45">
        <f>IF('NEG Commercial Win'!B314&gt;40,40*(Rates!$E$13+Rates!$E$17)+('NEG Commercial Win'!B314-40)*(Rates!$E$13+Rates!$E$19),'NEG Commercial Win'!B314*(Rates!$E$13+Rates!$E$17))+Rates!$E$26</f>
        <v>3327.1910700000003</v>
      </c>
      <c r="D314" s="45">
        <f>IF('NEG Commercial Win'!B314&gt;40,40*(Rates!$F$13+Rates!$F$17)+('NEG Commercial Win'!B314-40)*(Rates!$F$13+Rates!$F$19),'NEG Commercial Win'!B314*(Rates!$F$13+Rates!$F$17))+Rates!$F$26</f>
        <v>4256.7127799999989</v>
      </c>
      <c r="E314" s="46">
        <f t="shared" si="16"/>
        <v>929.52170999999862</v>
      </c>
      <c r="F314" s="47">
        <f t="shared" si="17"/>
        <v>0.27937130463625537</v>
      </c>
      <c r="G314" s="51">
        <f>'NEG Commercial'!E314</f>
        <v>11</v>
      </c>
      <c r="H314" s="48">
        <f t="shared" si="18"/>
        <v>1.0605885302171314E-4</v>
      </c>
      <c r="I314" s="48">
        <f t="shared" si="19"/>
        <v>0.98593273940375659</v>
      </c>
      <c r="K314" s="72"/>
      <c r="L314" s="72"/>
    </row>
    <row r="315" spans="2:12" x14ac:dyDescent="0.2">
      <c r="B315" s="51">
        <f>'NEG Commercial'!C315</f>
        <v>5819</v>
      </c>
      <c r="C315" s="45">
        <f>IF('NEG Commercial Win'!B315&gt;40,40*(Rates!$E$13+Rates!$E$17)+('NEG Commercial Win'!B315-40)*(Rates!$E$13+Rates!$E$19),'NEG Commercial Win'!B315*(Rates!$E$13+Rates!$E$17))+Rates!$E$26</f>
        <v>3338.5136700000003</v>
      </c>
      <c r="D315" s="45">
        <f>IF('NEG Commercial Win'!B315&gt;40,40*(Rates!$F$13+Rates!$F$17)+('NEG Commercial Win'!B315-40)*(Rates!$F$13+Rates!$F$19),'NEG Commercial Win'!B315*(Rates!$F$13+Rates!$F$17))+Rates!$F$26</f>
        <v>4271.2411799999991</v>
      </c>
      <c r="E315" s="46">
        <f t="shared" si="16"/>
        <v>932.7275099999988</v>
      </c>
      <c r="F315" s="47">
        <f t="shared" si="17"/>
        <v>0.27938406194993914</v>
      </c>
      <c r="G315" s="51">
        <f>'NEG Commercial'!E315</f>
        <v>8</v>
      </c>
      <c r="H315" s="48">
        <f t="shared" si="18"/>
        <v>7.7133711288518653E-5</v>
      </c>
      <c r="I315" s="48">
        <f t="shared" si="19"/>
        <v>0.98600987311504507</v>
      </c>
      <c r="K315" s="72"/>
      <c r="L315" s="72"/>
    </row>
    <row r="316" spans="2:12" x14ac:dyDescent="0.2">
      <c r="B316" s="51">
        <f>'NEG Commercial'!C316</f>
        <v>5839</v>
      </c>
      <c r="C316" s="45">
        <f>IF('NEG Commercial Win'!B316&gt;40,40*(Rates!$E$13+Rates!$E$17)+('NEG Commercial Win'!B316-40)*(Rates!$E$13+Rates!$E$19),'NEG Commercial Win'!B316*(Rates!$E$13+Rates!$E$17))+Rates!$E$26</f>
        <v>3349.8362700000002</v>
      </c>
      <c r="D316" s="45">
        <f>IF('NEG Commercial Win'!B316&gt;40,40*(Rates!$F$13+Rates!$F$17)+('NEG Commercial Win'!B316-40)*(Rates!$F$13+Rates!$F$19),'NEG Commercial Win'!B316*(Rates!$F$13+Rates!$F$17))+Rates!$F$26</f>
        <v>4285.7695799999992</v>
      </c>
      <c r="E316" s="46">
        <f t="shared" si="16"/>
        <v>935.93330999999898</v>
      </c>
      <c r="F316" s="47">
        <f t="shared" si="17"/>
        <v>0.27939673302301399</v>
      </c>
      <c r="G316" s="51">
        <f>'NEG Commercial'!E316</f>
        <v>4</v>
      </c>
      <c r="H316" s="48">
        <f t="shared" si="18"/>
        <v>3.8566855644259326E-5</v>
      </c>
      <c r="I316" s="48">
        <f t="shared" si="19"/>
        <v>0.98604843997068936</v>
      </c>
      <c r="K316" s="72"/>
      <c r="L316" s="72"/>
    </row>
    <row r="317" spans="2:12" x14ac:dyDescent="0.2">
      <c r="B317" s="51">
        <f>'NEG Commercial'!C317</f>
        <v>5859</v>
      </c>
      <c r="C317" s="45">
        <f>IF('NEG Commercial Win'!B317&gt;40,40*(Rates!$E$13+Rates!$E$17)+('NEG Commercial Win'!B317-40)*(Rates!$E$13+Rates!$E$19),'NEG Commercial Win'!B317*(Rates!$E$13+Rates!$E$17))+Rates!$E$26</f>
        <v>3361.1588700000007</v>
      </c>
      <c r="D317" s="45">
        <f>IF('NEG Commercial Win'!B317&gt;40,40*(Rates!$F$13+Rates!$F$17)+('NEG Commercial Win'!B317-40)*(Rates!$F$13+Rates!$F$19),'NEG Commercial Win'!B317*(Rates!$F$13+Rates!$F$17))+Rates!$F$26</f>
        <v>4300.2979799999994</v>
      </c>
      <c r="E317" s="46">
        <f t="shared" si="16"/>
        <v>939.13910999999871</v>
      </c>
      <c r="F317" s="47">
        <f t="shared" si="17"/>
        <v>0.2794093187270254</v>
      </c>
      <c r="G317" s="51">
        <f>'NEG Commercial'!E317</f>
        <v>7</v>
      </c>
      <c r="H317" s="48">
        <f t="shared" si="18"/>
        <v>6.7491997377453814E-5</v>
      </c>
      <c r="I317" s="48">
        <f t="shared" si="19"/>
        <v>0.98611593196806679</v>
      </c>
      <c r="K317" s="72"/>
      <c r="L317" s="72"/>
    </row>
    <row r="318" spans="2:12" x14ac:dyDescent="0.2">
      <c r="B318" s="51">
        <f>'NEG Commercial'!C318</f>
        <v>5879</v>
      </c>
      <c r="C318" s="45">
        <f>IF('NEG Commercial Win'!B318&gt;40,40*(Rates!$E$13+Rates!$E$17)+('NEG Commercial Win'!B318-40)*(Rates!$E$13+Rates!$E$19),'NEG Commercial Win'!B318*(Rates!$E$13+Rates!$E$17))+Rates!$E$26</f>
        <v>3372.4814700000006</v>
      </c>
      <c r="D318" s="45">
        <f>IF('NEG Commercial Win'!B318&gt;40,40*(Rates!$F$13+Rates!$F$17)+('NEG Commercial Win'!B318-40)*(Rates!$F$13+Rates!$F$19),'NEG Commercial Win'!B318*(Rates!$F$13+Rates!$F$17))+Rates!$F$26</f>
        <v>4314.8263799999986</v>
      </c>
      <c r="E318" s="46">
        <f t="shared" si="16"/>
        <v>942.34490999999798</v>
      </c>
      <c r="F318" s="47">
        <f t="shared" si="17"/>
        <v>0.27942181992181497</v>
      </c>
      <c r="G318" s="51">
        <f>'NEG Commercial'!E318</f>
        <v>5</v>
      </c>
      <c r="H318" s="48">
        <f t="shared" si="18"/>
        <v>4.8208569555324151E-5</v>
      </c>
      <c r="I318" s="48">
        <f t="shared" si="19"/>
        <v>0.98616414053762214</v>
      </c>
      <c r="K318" s="72"/>
      <c r="L318" s="72"/>
    </row>
    <row r="319" spans="2:12" x14ac:dyDescent="0.2">
      <c r="B319" s="51">
        <f>'NEG Commercial'!C319</f>
        <v>5899</v>
      </c>
      <c r="C319" s="45">
        <f>IF('NEG Commercial Win'!B319&gt;40,40*(Rates!$E$13+Rates!$E$17)+('NEG Commercial Win'!B319-40)*(Rates!$E$13+Rates!$E$19),'NEG Commercial Win'!B319*(Rates!$E$13+Rates!$E$17))+Rates!$E$26</f>
        <v>3383.8040700000006</v>
      </c>
      <c r="D319" s="45">
        <f>IF('NEG Commercial Win'!B319&gt;40,40*(Rates!$F$13+Rates!$F$17)+('NEG Commercial Win'!B319-40)*(Rates!$F$13+Rates!$F$19),'NEG Commercial Win'!B319*(Rates!$F$13+Rates!$F$17))+Rates!$F$26</f>
        <v>4329.3547799999988</v>
      </c>
      <c r="E319" s="46">
        <f t="shared" si="16"/>
        <v>945.55070999999816</v>
      </c>
      <c r="F319" s="47">
        <f t="shared" si="17"/>
        <v>0.27943423745571594</v>
      </c>
      <c r="G319" s="51">
        <f>'NEG Commercial'!E319</f>
        <v>8</v>
      </c>
      <c r="H319" s="48">
        <f t="shared" si="18"/>
        <v>7.7133711288518653E-5</v>
      </c>
      <c r="I319" s="48">
        <f t="shared" si="19"/>
        <v>0.98624127424891062</v>
      </c>
      <c r="K319" s="72"/>
      <c r="L319" s="72"/>
    </row>
    <row r="320" spans="2:12" x14ac:dyDescent="0.2">
      <c r="B320" s="51">
        <f>'NEG Commercial'!C320</f>
        <v>5919</v>
      </c>
      <c r="C320" s="45">
        <f>IF('NEG Commercial Win'!B320&gt;40,40*(Rates!$E$13+Rates!$E$17)+('NEG Commercial Win'!B320-40)*(Rates!$E$13+Rates!$E$19),'NEG Commercial Win'!B320*(Rates!$E$13+Rates!$E$17))+Rates!$E$26</f>
        <v>3395.1266700000006</v>
      </c>
      <c r="D320" s="45">
        <f>IF('NEG Commercial Win'!B320&gt;40,40*(Rates!$F$13+Rates!$F$17)+('NEG Commercial Win'!B320-40)*(Rates!$F$13+Rates!$F$19),'NEG Commercial Win'!B320*(Rates!$F$13+Rates!$F$17))+Rates!$F$26</f>
        <v>4343.8831799999989</v>
      </c>
      <c r="E320" s="46">
        <f t="shared" si="16"/>
        <v>948.75650999999834</v>
      </c>
      <c r="F320" s="47">
        <f t="shared" si="17"/>
        <v>0.27944657216574431</v>
      </c>
      <c r="G320" s="51">
        <f>'NEG Commercial'!E320</f>
        <v>4</v>
      </c>
      <c r="H320" s="48">
        <f t="shared" si="18"/>
        <v>3.8566855644259326E-5</v>
      </c>
      <c r="I320" s="48">
        <f t="shared" si="19"/>
        <v>0.98627984110455491</v>
      </c>
      <c r="K320" s="72"/>
      <c r="L320" s="72"/>
    </row>
    <row r="321" spans="2:12" x14ac:dyDescent="0.2">
      <c r="B321" s="51">
        <f>'NEG Commercial'!C321</f>
        <v>5939</v>
      </c>
      <c r="C321" s="45">
        <f>IF('NEG Commercial Win'!B321&gt;40,40*(Rates!$E$13+Rates!$E$17)+('NEG Commercial Win'!B321-40)*(Rates!$E$13+Rates!$E$19),'NEG Commercial Win'!B321*(Rates!$E$13+Rates!$E$17))+Rates!$E$26</f>
        <v>3406.4492700000005</v>
      </c>
      <c r="D321" s="45">
        <f>IF('NEG Commercial Win'!B321&gt;40,40*(Rates!$F$13+Rates!$F$17)+('NEG Commercial Win'!B321-40)*(Rates!$F$13+Rates!$F$19),'NEG Commercial Win'!B321*(Rates!$F$13+Rates!$F$17))+Rates!$F$26</f>
        <v>4358.411579999999</v>
      </c>
      <c r="E321" s="46">
        <f t="shared" si="16"/>
        <v>951.96230999999852</v>
      </c>
      <c r="F321" s="47">
        <f t="shared" si="17"/>
        <v>0.27945882487778789</v>
      </c>
      <c r="G321" s="51">
        <f>'NEG Commercial'!E321</f>
        <v>7</v>
      </c>
      <c r="H321" s="48">
        <f t="shared" si="18"/>
        <v>6.7491997377453814E-5</v>
      </c>
      <c r="I321" s="48">
        <f t="shared" si="19"/>
        <v>0.98634733310193234</v>
      </c>
      <c r="K321" s="72"/>
      <c r="L321" s="72"/>
    </row>
    <row r="322" spans="2:12" x14ac:dyDescent="0.2">
      <c r="B322" s="51">
        <f>'NEG Commercial'!C322</f>
        <v>5959</v>
      </c>
      <c r="C322" s="45">
        <f>IF('NEG Commercial Win'!B322&gt;40,40*(Rates!$E$13+Rates!$E$17)+('NEG Commercial Win'!B322-40)*(Rates!$E$13+Rates!$E$19),'NEG Commercial Win'!B322*(Rates!$E$13+Rates!$E$17))+Rates!$E$26</f>
        <v>3417.7718700000005</v>
      </c>
      <c r="D322" s="45">
        <f>IF('NEG Commercial Win'!B322&gt;40,40*(Rates!$F$13+Rates!$F$17)+('NEG Commercial Win'!B322-40)*(Rates!$F$13+Rates!$F$19),'NEG Commercial Win'!B322*(Rates!$F$13+Rates!$F$17))+Rates!$F$26</f>
        <v>4372.9399799999992</v>
      </c>
      <c r="E322" s="46">
        <f t="shared" si="16"/>
        <v>955.16810999999871</v>
      </c>
      <c r="F322" s="47">
        <f t="shared" si="17"/>
        <v>0.27947099640679018</v>
      </c>
      <c r="G322" s="51">
        <f>'NEG Commercial'!E322</f>
        <v>5</v>
      </c>
      <c r="H322" s="48">
        <f t="shared" si="18"/>
        <v>4.8208569555324151E-5</v>
      </c>
      <c r="I322" s="48">
        <f t="shared" si="19"/>
        <v>0.98639554167148769</v>
      </c>
      <c r="K322" s="72"/>
      <c r="L322" s="72"/>
    </row>
    <row r="323" spans="2:12" x14ac:dyDescent="0.2">
      <c r="B323" s="51">
        <f>'NEG Commercial'!C323</f>
        <v>5979</v>
      </c>
      <c r="C323" s="45">
        <f>IF('NEG Commercial Win'!B323&gt;40,40*(Rates!$E$13+Rates!$E$17)+('NEG Commercial Win'!B323-40)*(Rates!$E$13+Rates!$E$19),'NEG Commercial Win'!B323*(Rates!$E$13+Rates!$E$17))+Rates!$E$26</f>
        <v>3429.0944700000005</v>
      </c>
      <c r="D323" s="45">
        <f>IF('NEG Commercial Win'!B323&gt;40,40*(Rates!$F$13+Rates!$F$17)+('NEG Commercial Win'!B323-40)*(Rates!$F$13+Rates!$F$19),'NEG Commercial Win'!B323*(Rates!$F$13+Rates!$F$17))+Rates!$F$26</f>
        <v>4387.4683799999993</v>
      </c>
      <c r="E323" s="46">
        <f t="shared" si="16"/>
        <v>958.37390999999889</v>
      </c>
      <c r="F323" s="47">
        <f t="shared" si="17"/>
        <v>0.27948308755693124</v>
      </c>
      <c r="G323" s="51">
        <f>'NEG Commercial'!E323</f>
        <v>6</v>
      </c>
      <c r="H323" s="48">
        <f t="shared" si="18"/>
        <v>5.7850283466388983E-5</v>
      </c>
      <c r="I323" s="48">
        <f t="shared" si="19"/>
        <v>0.98645339195495407</v>
      </c>
      <c r="K323" s="72"/>
      <c r="L323" s="72"/>
    </row>
    <row r="324" spans="2:12" x14ac:dyDescent="0.2">
      <c r="B324" s="51">
        <f>'NEG Commercial'!C324</f>
        <v>5999</v>
      </c>
      <c r="C324" s="45">
        <f>IF('NEG Commercial Win'!B324&gt;40,40*(Rates!$E$13+Rates!$E$17)+('NEG Commercial Win'!B324-40)*(Rates!$E$13+Rates!$E$19),'NEG Commercial Win'!B324*(Rates!$E$13+Rates!$E$17))+Rates!$E$26</f>
        <v>3440.4170700000004</v>
      </c>
      <c r="D324" s="45">
        <f>IF('NEG Commercial Win'!B324&gt;40,40*(Rates!$F$13+Rates!$F$17)+('NEG Commercial Win'!B324-40)*(Rates!$F$13+Rates!$F$19),'NEG Commercial Win'!B324*(Rates!$F$13+Rates!$F$17))+Rates!$F$26</f>
        <v>4401.9967799999995</v>
      </c>
      <c r="E324" s="46">
        <f t="shared" si="16"/>
        <v>961.57970999999907</v>
      </c>
      <c r="F324" s="47">
        <f t="shared" si="17"/>
        <v>0.2794950991218047</v>
      </c>
      <c r="G324" s="51">
        <f>'NEG Commercial'!E324</f>
        <v>13</v>
      </c>
      <c r="H324" s="48">
        <f t="shared" si="18"/>
        <v>1.253422808438428E-4</v>
      </c>
      <c r="I324" s="48">
        <f t="shared" si="19"/>
        <v>0.98657873423579789</v>
      </c>
      <c r="K324" s="72"/>
      <c r="L324" s="72"/>
    </row>
    <row r="325" spans="2:12" x14ac:dyDescent="0.2">
      <c r="B325" s="51">
        <f>'NEG Commercial'!C325</f>
        <v>6019</v>
      </c>
      <c r="C325" s="45">
        <f>IF('NEG Commercial Win'!B325&gt;40,40*(Rates!$E$13+Rates!$E$17)+('NEG Commercial Win'!B325-40)*(Rates!$E$13+Rates!$E$19),'NEG Commercial Win'!B325*(Rates!$E$13+Rates!$E$17))+Rates!$E$26</f>
        <v>3451.7396700000004</v>
      </c>
      <c r="D325" s="45">
        <f>IF('NEG Commercial Win'!B325&gt;40,40*(Rates!$F$13+Rates!$F$17)+('NEG Commercial Win'!B325-40)*(Rates!$F$13+Rates!$F$19),'NEG Commercial Win'!B325*(Rates!$F$13+Rates!$F$17))+Rates!$F$26</f>
        <v>4416.5251799999987</v>
      </c>
      <c r="E325" s="46">
        <f t="shared" si="16"/>
        <v>964.78550999999834</v>
      </c>
      <c r="F325" s="47">
        <f t="shared" si="17"/>
        <v>0.27950703188459119</v>
      </c>
      <c r="G325" s="51">
        <f>'NEG Commercial'!E325</f>
        <v>9</v>
      </c>
      <c r="H325" s="48">
        <f t="shared" si="18"/>
        <v>8.6775425199583478E-5</v>
      </c>
      <c r="I325" s="48">
        <f t="shared" si="19"/>
        <v>0.98666550966099753</v>
      </c>
      <c r="K325" s="72"/>
      <c r="L325" s="72"/>
    </row>
    <row r="326" spans="2:12" x14ac:dyDescent="0.2">
      <c r="B326" s="51">
        <f>'NEG Commercial'!C326</f>
        <v>6039</v>
      </c>
      <c r="C326" s="45">
        <f>IF('NEG Commercial Win'!B326&gt;40,40*(Rates!$E$13+Rates!$E$17)+('NEG Commercial Win'!B326-40)*(Rates!$E$13+Rates!$E$19),'NEG Commercial Win'!B326*(Rates!$E$13+Rates!$E$17))+Rates!$E$26</f>
        <v>3463.0622700000004</v>
      </c>
      <c r="D326" s="45">
        <f>IF('NEG Commercial Win'!B326&gt;40,40*(Rates!$F$13+Rates!$F$17)+('NEG Commercial Win'!B326-40)*(Rates!$F$13+Rates!$F$19),'NEG Commercial Win'!B326*(Rates!$F$13+Rates!$F$17))+Rates!$F$26</f>
        <v>4431.0535799999989</v>
      </c>
      <c r="E326" s="46">
        <f t="shared" si="16"/>
        <v>967.99130999999852</v>
      </c>
      <c r="F326" s="47">
        <f t="shared" si="17"/>
        <v>0.27951888661822949</v>
      </c>
      <c r="G326" s="51">
        <f>'NEG Commercial'!E326</f>
        <v>2</v>
      </c>
      <c r="H326" s="48">
        <f t="shared" si="18"/>
        <v>1.9283427822129663E-5</v>
      </c>
      <c r="I326" s="48">
        <f t="shared" si="19"/>
        <v>0.98668479308881962</v>
      </c>
      <c r="K326" s="72"/>
      <c r="L326" s="72"/>
    </row>
    <row r="327" spans="2:12" x14ac:dyDescent="0.2">
      <c r="B327" s="51">
        <f>'NEG Commercial'!C327</f>
        <v>6059</v>
      </c>
      <c r="C327" s="45">
        <f>IF('NEG Commercial Win'!B327&gt;40,40*(Rates!$E$13+Rates!$E$17)+('NEG Commercial Win'!B327-40)*(Rates!$E$13+Rates!$E$19),'NEG Commercial Win'!B327*(Rates!$E$13+Rates!$E$17))+Rates!$E$26</f>
        <v>3474.3848700000003</v>
      </c>
      <c r="D327" s="45">
        <f>IF('NEG Commercial Win'!B327&gt;40,40*(Rates!$F$13+Rates!$F$17)+('NEG Commercial Win'!B327-40)*(Rates!$F$13+Rates!$F$19),'NEG Commercial Win'!B327*(Rates!$F$13+Rates!$F$17))+Rates!$F$26</f>
        <v>4445.581979999999</v>
      </c>
      <c r="E327" s="46">
        <f t="shared" ref="E327:E390" si="20">D327-C327</f>
        <v>971.1971099999987</v>
      </c>
      <c r="F327" s="47">
        <f t="shared" ref="F327:F390" si="21">E327/C327</f>
        <v>0.27953066408558203</v>
      </c>
      <c r="G327" s="51">
        <f>'NEG Commercial'!E327</f>
        <v>3</v>
      </c>
      <c r="H327" s="48">
        <f t="shared" ref="H327:H390" si="22">G327/SUM($G$6:$G$950)</f>
        <v>2.8925141733194491E-5</v>
      </c>
      <c r="I327" s="48">
        <f t="shared" si="19"/>
        <v>0.98671371823055287</v>
      </c>
      <c r="K327" s="72"/>
      <c r="L327" s="72"/>
    </row>
    <row r="328" spans="2:12" x14ac:dyDescent="0.2">
      <c r="B328" s="51">
        <f>'NEG Commercial'!C328</f>
        <v>6079</v>
      </c>
      <c r="C328" s="45">
        <f>IF('NEG Commercial Win'!B328&gt;40,40*(Rates!$E$13+Rates!$E$17)+('NEG Commercial Win'!B328-40)*(Rates!$E$13+Rates!$E$19),'NEG Commercial Win'!B328*(Rates!$E$13+Rates!$E$17))+Rates!$E$26</f>
        <v>3485.7074700000003</v>
      </c>
      <c r="D328" s="45">
        <f>IF('NEG Commercial Win'!B328&gt;40,40*(Rates!$F$13+Rates!$F$17)+('NEG Commercial Win'!B328-40)*(Rates!$F$13+Rates!$F$19),'NEG Commercial Win'!B328*(Rates!$F$13+Rates!$F$17))+Rates!$F$26</f>
        <v>4460.1103799999992</v>
      </c>
      <c r="E328" s="46">
        <f t="shared" si="20"/>
        <v>974.40290999999888</v>
      </c>
      <c r="F328" s="47">
        <f t="shared" si="21"/>
        <v>0.27954236503959951</v>
      </c>
      <c r="G328" s="51">
        <f>'NEG Commercial'!E328</f>
        <v>7</v>
      </c>
      <c r="H328" s="48">
        <f t="shared" si="22"/>
        <v>6.7491997377453814E-5</v>
      </c>
      <c r="I328" s="48">
        <f t="shared" ref="I328:I391" si="23">H328+I327</f>
        <v>0.98678121022793031</v>
      </c>
      <c r="K328" s="72"/>
      <c r="L328" s="72"/>
    </row>
    <row r="329" spans="2:12" x14ac:dyDescent="0.2">
      <c r="B329" s="51">
        <f>'NEG Commercial'!C329</f>
        <v>6099</v>
      </c>
      <c r="C329" s="45">
        <f>IF('NEG Commercial Win'!B329&gt;40,40*(Rates!$E$13+Rates!$E$17)+('NEG Commercial Win'!B329-40)*(Rates!$E$13+Rates!$E$19),'NEG Commercial Win'!B329*(Rates!$E$13+Rates!$E$17))+Rates!$E$26</f>
        <v>3497.0300700000003</v>
      </c>
      <c r="D329" s="45">
        <f>IF('NEG Commercial Win'!B329&gt;40,40*(Rates!$F$13+Rates!$F$17)+('NEG Commercial Win'!B329-40)*(Rates!$F$13+Rates!$F$19),'NEG Commercial Win'!B329*(Rates!$F$13+Rates!$F$17))+Rates!$F$26</f>
        <v>4474.6387799999993</v>
      </c>
      <c r="E329" s="46">
        <f t="shared" si="20"/>
        <v>977.60870999999906</v>
      </c>
      <c r="F329" s="47">
        <f t="shared" si="21"/>
        <v>0.27955399022348099</v>
      </c>
      <c r="G329" s="51">
        <f>'NEG Commercial'!E329</f>
        <v>5</v>
      </c>
      <c r="H329" s="48">
        <f t="shared" si="22"/>
        <v>4.8208569555324151E-5</v>
      </c>
      <c r="I329" s="48">
        <f t="shared" si="23"/>
        <v>0.98682941879748565</v>
      </c>
      <c r="K329" s="72"/>
      <c r="L329" s="72"/>
    </row>
    <row r="330" spans="2:12" x14ac:dyDescent="0.2">
      <c r="B330" s="51">
        <f>'NEG Commercial'!C330</f>
        <v>6119</v>
      </c>
      <c r="C330" s="45">
        <f>IF('NEG Commercial Win'!B330&gt;40,40*(Rates!$E$13+Rates!$E$17)+('NEG Commercial Win'!B330-40)*(Rates!$E$13+Rates!$E$19),'NEG Commercial Win'!B330*(Rates!$E$13+Rates!$E$17))+Rates!$E$26</f>
        <v>3508.3526700000007</v>
      </c>
      <c r="D330" s="45">
        <f>IF('NEG Commercial Win'!B330&gt;40,40*(Rates!$F$13+Rates!$F$17)+('NEG Commercial Win'!B330-40)*(Rates!$F$13+Rates!$F$19),'NEG Commercial Win'!B330*(Rates!$F$13+Rates!$F$17))+Rates!$F$26</f>
        <v>4489.1671799999995</v>
      </c>
      <c r="E330" s="46">
        <f t="shared" si="20"/>
        <v>980.81450999999879</v>
      </c>
      <c r="F330" s="47">
        <f t="shared" si="21"/>
        <v>0.27956554037083126</v>
      </c>
      <c r="G330" s="51">
        <f>'NEG Commercial'!E330</f>
        <v>4</v>
      </c>
      <c r="H330" s="48">
        <f t="shared" si="22"/>
        <v>3.8566855644259326E-5</v>
      </c>
      <c r="I330" s="48">
        <f t="shared" si="23"/>
        <v>0.98686798565312994</v>
      </c>
      <c r="K330" s="72"/>
      <c r="L330" s="72"/>
    </row>
    <row r="331" spans="2:12" x14ac:dyDescent="0.2">
      <c r="B331" s="51">
        <f>'NEG Commercial'!C331</f>
        <v>6139</v>
      </c>
      <c r="C331" s="45">
        <f>IF('NEG Commercial Win'!B331&gt;40,40*(Rates!$E$13+Rates!$E$17)+('NEG Commercial Win'!B331-40)*(Rates!$E$13+Rates!$E$19),'NEG Commercial Win'!B331*(Rates!$E$13+Rates!$E$17))+Rates!$E$26</f>
        <v>3519.6752700000006</v>
      </c>
      <c r="D331" s="45">
        <f>IF('NEG Commercial Win'!B331&gt;40,40*(Rates!$F$13+Rates!$F$17)+('NEG Commercial Win'!B331-40)*(Rates!$F$13+Rates!$F$19),'NEG Commercial Win'!B331*(Rates!$F$13+Rates!$F$17))+Rates!$F$26</f>
        <v>4503.6955799999987</v>
      </c>
      <c r="E331" s="46">
        <f t="shared" si="20"/>
        <v>984.02030999999806</v>
      </c>
      <c r="F331" s="47">
        <f t="shared" si="21"/>
        <v>0.27957701620581543</v>
      </c>
      <c r="G331" s="51">
        <f>'NEG Commercial'!E331</f>
        <v>6</v>
      </c>
      <c r="H331" s="48">
        <f t="shared" si="22"/>
        <v>5.7850283466388983E-5</v>
      </c>
      <c r="I331" s="48">
        <f t="shared" si="23"/>
        <v>0.98692583593659633</v>
      </c>
      <c r="K331" s="72"/>
      <c r="L331" s="72"/>
    </row>
    <row r="332" spans="2:12" x14ac:dyDescent="0.2">
      <c r="B332" s="51">
        <f>'NEG Commercial'!C332</f>
        <v>6159</v>
      </c>
      <c r="C332" s="45">
        <f>IF('NEG Commercial Win'!B332&gt;40,40*(Rates!$E$13+Rates!$E$17)+('NEG Commercial Win'!B332-40)*(Rates!$E$13+Rates!$E$19),'NEG Commercial Win'!B332*(Rates!$E$13+Rates!$E$17))+Rates!$E$26</f>
        <v>3530.9978700000006</v>
      </c>
      <c r="D332" s="45">
        <f>IF('NEG Commercial Win'!B332&gt;40,40*(Rates!$F$13+Rates!$F$17)+('NEG Commercial Win'!B332-40)*(Rates!$F$13+Rates!$F$19),'NEG Commercial Win'!B332*(Rates!$F$13+Rates!$F$17))+Rates!$F$26</f>
        <v>4518.2239799999988</v>
      </c>
      <c r="E332" s="46">
        <f t="shared" si="20"/>
        <v>987.22610999999824</v>
      </c>
      <c r="F332" s="47">
        <f t="shared" si="21"/>
        <v>0.2795884184433105</v>
      </c>
      <c r="G332" s="51">
        <f>'NEG Commercial'!E332</f>
        <v>3</v>
      </c>
      <c r="H332" s="48">
        <f t="shared" si="22"/>
        <v>2.8925141733194491E-5</v>
      </c>
      <c r="I332" s="48">
        <f t="shared" si="23"/>
        <v>0.98695476107832958</v>
      </c>
      <c r="K332" s="72"/>
      <c r="L332" s="72"/>
    </row>
    <row r="333" spans="2:12" x14ac:dyDescent="0.2">
      <c r="B333" s="51">
        <f>'NEG Commercial'!C333</f>
        <v>6179</v>
      </c>
      <c r="C333" s="45">
        <f>IF('NEG Commercial Win'!B333&gt;40,40*(Rates!$E$13+Rates!$E$17)+('NEG Commercial Win'!B333-40)*(Rates!$E$13+Rates!$E$19),'NEG Commercial Win'!B333*(Rates!$E$13+Rates!$E$17))+Rates!$E$26</f>
        <v>3542.3204700000006</v>
      </c>
      <c r="D333" s="45">
        <f>IF('NEG Commercial Win'!B333&gt;40,40*(Rates!$F$13+Rates!$F$17)+('NEG Commercial Win'!B333-40)*(Rates!$F$13+Rates!$F$19),'NEG Commercial Win'!B333*(Rates!$F$13+Rates!$F$17))+Rates!$F$26</f>
        <v>4532.752379999999</v>
      </c>
      <c r="E333" s="46">
        <f t="shared" si="20"/>
        <v>990.43190999999842</v>
      </c>
      <c r="F333" s="47">
        <f t="shared" si="21"/>
        <v>0.27959974778905261</v>
      </c>
      <c r="G333" s="51">
        <f>'NEG Commercial'!E333</f>
        <v>1</v>
      </c>
      <c r="H333" s="48">
        <f t="shared" si="22"/>
        <v>9.6417139110648316E-6</v>
      </c>
      <c r="I333" s="48">
        <f t="shared" si="23"/>
        <v>0.98696440279224062</v>
      </c>
      <c r="K333" s="72"/>
      <c r="L333" s="72"/>
    </row>
    <row r="334" spans="2:12" x14ac:dyDescent="0.2">
      <c r="B334" s="51">
        <f>'NEG Commercial'!C334</f>
        <v>6199</v>
      </c>
      <c r="C334" s="45">
        <f>IF('NEG Commercial Win'!B334&gt;40,40*(Rates!$E$13+Rates!$E$17)+('NEG Commercial Win'!B334-40)*(Rates!$E$13+Rates!$E$19),'NEG Commercial Win'!B334*(Rates!$E$13+Rates!$E$17))+Rates!$E$26</f>
        <v>3553.6430700000005</v>
      </c>
      <c r="D334" s="45">
        <f>IF('NEG Commercial Win'!B334&gt;40,40*(Rates!$F$13+Rates!$F$17)+('NEG Commercial Win'!B334-40)*(Rates!$F$13+Rates!$F$19),'NEG Commercial Win'!B334*(Rates!$F$13+Rates!$F$17))+Rates!$F$26</f>
        <v>4547.2807799999991</v>
      </c>
      <c r="E334" s="46">
        <f t="shared" si="20"/>
        <v>993.63770999999861</v>
      </c>
      <c r="F334" s="47">
        <f t="shared" si="21"/>
        <v>0.2796110049397838</v>
      </c>
      <c r="G334" s="51">
        <f>'NEG Commercial'!E334</f>
        <v>7</v>
      </c>
      <c r="H334" s="48">
        <f t="shared" si="22"/>
        <v>6.7491997377453814E-5</v>
      </c>
      <c r="I334" s="48">
        <f t="shared" si="23"/>
        <v>0.98703189478961806</v>
      </c>
      <c r="K334" s="72"/>
      <c r="L334" s="72"/>
    </row>
    <row r="335" spans="2:12" x14ac:dyDescent="0.2">
      <c r="B335" s="51">
        <f>'NEG Commercial'!C335</f>
        <v>6219</v>
      </c>
      <c r="C335" s="45">
        <f>IF('NEG Commercial Win'!B335&gt;40,40*(Rates!$E$13+Rates!$E$17)+('NEG Commercial Win'!B335-40)*(Rates!$E$13+Rates!$E$19),'NEG Commercial Win'!B335*(Rates!$E$13+Rates!$E$17))+Rates!$E$26</f>
        <v>3564.9656700000005</v>
      </c>
      <c r="D335" s="45">
        <f>IF('NEG Commercial Win'!B335&gt;40,40*(Rates!$F$13+Rates!$F$17)+('NEG Commercial Win'!B335-40)*(Rates!$F$13+Rates!$F$19),'NEG Commercial Win'!B335*(Rates!$F$13+Rates!$F$17))+Rates!$F$26</f>
        <v>4561.8091799999993</v>
      </c>
      <c r="E335" s="46">
        <f t="shared" si="20"/>
        <v>996.84350999999879</v>
      </c>
      <c r="F335" s="47">
        <f t="shared" si="21"/>
        <v>0.27962219058339449</v>
      </c>
      <c r="G335" s="51">
        <f>'NEG Commercial'!E335</f>
        <v>7</v>
      </c>
      <c r="H335" s="48">
        <f t="shared" si="22"/>
        <v>6.7491997377453814E-5</v>
      </c>
      <c r="I335" s="48">
        <f t="shared" si="23"/>
        <v>0.98709938678699549</v>
      </c>
      <c r="K335" s="72"/>
      <c r="L335" s="72"/>
    </row>
    <row r="336" spans="2:12" x14ac:dyDescent="0.2">
      <c r="B336" s="51">
        <f>'NEG Commercial'!C336</f>
        <v>6239</v>
      </c>
      <c r="C336" s="45">
        <f>IF('NEG Commercial Win'!B336&gt;40,40*(Rates!$E$13+Rates!$E$17)+('NEG Commercial Win'!B336-40)*(Rates!$E$13+Rates!$E$19),'NEG Commercial Win'!B336*(Rates!$E$13+Rates!$E$17))+Rates!$E$26</f>
        <v>3576.2882700000005</v>
      </c>
      <c r="D336" s="45">
        <f>IF('NEG Commercial Win'!B336&gt;40,40*(Rates!$F$13+Rates!$F$17)+('NEG Commercial Win'!B336-40)*(Rates!$F$13+Rates!$F$19),'NEG Commercial Win'!B336*(Rates!$F$13+Rates!$F$17))+Rates!$F$26</f>
        <v>4576.3375799999994</v>
      </c>
      <c r="E336" s="46">
        <f t="shared" si="20"/>
        <v>1000.049309999999</v>
      </c>
      <c r="F336" s="47">
        <f t="shared" si="21"/>
        <v>0.27963330539906361</v>
      </c>
      <c r="G336" s="51">
        <f>'NEG Commercial'!E336</f>
        <v>7</v>
      </c>
      <c r="H336" s="48">
        <f t="shared" si="22"/>
        <v>6.7491997377453814E-5</v>
      </c>
      <c r="I336" s="48">
        <f t="shared" si="23"/>
        <v>0.98716687878437293</v>
      </c>
      <c r="K336" s="72"/>
      <c r="L336" s="72"/>
    </row>
    <row r="337" spans="2:12" x14ac:dyDescent="0.2">
      <c r="B337" s="51">
        <f>'NEG Commercial'!C337</f>
        <v>6259</v>
      </c>
      <c r="C337" s="45">
        <f>IF('NEG Commercial Win'!B337&gt;40,40*(Rates!$E$13+Rates!$E$17)+('NEG Commercial Win'!B337-40)*(Rates!$E$13+Rates!$E$19),'NEG Commercial Win'!B337*(Rates!$E$13+Rates!$E$17))+Rates!$E$26</f>
        <v>3587.6108700000004</v>
      </c>
      <c r="D337" s="45">
        <f>IF('NEG Commercial Win'!B337&gt;40,40*(Rates!$F$13+Rates!$F$17)+('NEG Commercial Win'!B337-40)*(Rates!$F$13+Rates!$F$19),'NEG Commercial Win'!B337*(Rates!$F$13+Rates!$F$17))+Rates!$F$26</f>
        <v>4590.8659799999987</v>
      </c>
      <c r="E337" s="46">
        <f t="shared" si="20"/>
        <v>1003.2551099999982</v>
      </c>
      <c r="F337" s="47">
        <f t="shared" si="21"/>
        <v>0.27964435005739574</v>
      </c>
      <c r="G337" s="51">
        <f>'NEG Commercial'!E337</f>
        <v>7</v>
      </c>
      <c r="H337" s="48">
        <f t="shared" si="22"/>
        <v>6.7491997377453814E-5</v>
      </c>
      <c r="I337" s="48">
        <f t="shared" si="23"/>
        <v>0.98723437078175036</v>
      </c>
      <c r="K337" s="72"/>
      <c r="L337" s="72"/>
    </row>
    <row r="338" spans="2:12" x14ac:dyDescent="0.2">
      <c r="B338" s="51">
        <f>'NEG Commercial'!C338</f>
        <v>6279</v>
      </c>
      <c r="C338" s="45">
        <f>IF('NEG Commercial Win'!B338&gt;40,40*(Rates!$E$13+Rates!$E$17)+('NEG Commercial Win'!B338-40)*(Rates!$E$13+Rates!$E$19),'NEG Commercial Win'!B338*(Rates!$E$13+Rates!$E$17))+Rates!$E$26</f>
        <v>3598.9334700000004</v>
      </c>
      <c r="D338" s="45">
        <f>IF('NEG Commercial Win'!B338&gt;40,40*(Rates!$F$13+Rates!$F$17)+('NEG Commercial Win'!B338-40)*(Rates!$F$13+Rates!$F$19),'NEG Commercial Win'!B338*(Rates!$F$13+Rates!$F$17))+Rates!$F$26</f>
        <v>4605.3943799999988</v>
      </c>
      <c r="E338" s="46">
        <f t="shared" si="20"/>
        <v>1006.4609099999984</v>
      </c>
      <c r="F338" s="47">
        <f t="shared" si="21"/>
        <v>0.27965532522055714</v>
      </c>
      <c r="G338" s="51">
        <f>'NEG Commercial'!E338</f>
        <v>4</v>
      </c>
      <c r="H338" s="48">
        <f t="shared" si="22"/>
        <v>3.8566855644259326E-5</v>
      </c>
      <c r="I338" s="48">
        <f t="shared" si="23"/>
        <v>0.98727293763739465</v>
      </c>
      <c r="K338" s="72"/>
      <c r="L338" s="72"/>
    </row>
    <row r="339" spans="2:12" x14ac:dyDescent="0.2">
      <c r="B339" s="51">
        <f>'NEG Commercial'!C339</f>
        <v>6299</v>
      </c>
      <c r="C339" s="45">
        <f>IF('NEG Commercial Win'!B339&gt;40,40*(Rates!$E$13+Rates!$E$17)+('NEG Commercial Win'!B339-40)*(Rates!$E$13+Rates!$E$19),'NEG Commercial Win'!B339*(Rates!$E$13+Rates!$E$17))+Rates!$E$26</f>
        <v>3610.2560700000004</v>
      </c>
      <c r="D339" s="45">
        <f>IF('NEG Commercial Win'!B339&gt;40,40*(Rates!$F$13+Rates!$F$17)+('NEG Commercial Win'!B339-40)*(Rates!$F$13+Rates!$F$19),'NEG Commercial Win'!B339*(Rates!$F$13+Rates!$F$17))+Rates!$F$26</f>
        <v>4619.922779999999</v>
      </c>
      <c r="E339" s="46">
        <f t="shared" si="20"/>
        <v>1009.6667099999986</v>
      </c>
      <c r="F339" s="47">
        <f t="shared" si="21"/>
        <v>0.2796662315424065</v>
      </c>
      <c r="G339" s="51">
        <f>'NEG Commercial'!E339</f>
        <v>7</v>
      </c>
      <c r="H339" s="48">
        <f t="shared" si="22"/>
        <v>6.7491997377453814E-5</v>
      </c>
      <c r="I339" s="48">
        <f t="shared" si="23"/>
        <v>0.98734042963477209</v>
      </c>
      <c r="K339" s="72"/>
      <c r="L339" s="72"/>
    </row>
    <row r="340" spans="2:12" x14ac:dyDescent="0.2">
      <c r="B340" s="51">
        <f>'NEG Commercial'!C340</f>
        <v>6319</v>
      </c>
      <c r="C340" s="45">
        <f>IF('NEG Commercial Win'!B340&gt;40,40*(Rates!$E$13+Rates!$E$17)+('NEG Commercial Win'!B340-40)*(Rates!$E$13+Rates!$E$19),'NEG Commercial Win'!B340*(Rates!$E$13+Rates!$E$17))+Rates!$E$26</f>
        <v>3621.5786700000003</v>
      </c>
      <c r="D340" s="45">
        <f>IF('NEG Commercial Win'!B340&gt;40,40*(Rates!$F$13+Rates!$F$17)+('NEG Commercial Win'!B340-40)*(Rates!$F$13+Rates!$F$19),'NEG Commercial Win'!B340*(Rates!$F$13+Rates!$F$17))+Rates!$F$26</f>
        <v>4634.4511799999991</v>
      </c>
      <c r="E340" s="46">
        <f t="shared" si="20"/>
        <v>1012.8725099999988</v>
      </c>
      <c r="F340" s="47">
        <f t="shared" si="21"/>
        <v>0.27967706966862566</v>
      </c>
      <c r="G340" s="51">
        <f>'NEG Commercial'!E340</f>
        <v>3</v>
      </c>
      <c r="H340" s="48">
        <f t="shared" si="22"/>
        <v>2.8925141733194491E-5</v>
      </c>
      <c r="I340" s="48">
        <f t="shared" si="23"/>
        <v>0.98736935477650534</v>
      </c>
      <c r="K340" s="72"/>
      <c r="L340" s="72"/>
    </row>
    <row r="341" spans="2:12" x14ac:dyDescent="0.2">
      <c r="B341" s="51">
        <f>'NEG Commercial'!C341</f>
        <v>6339</v>
      </c>
      <c r="C341" s="45">
        <f>IF('NEG Commercial Win'!B341&gt;40,40*(Rates!$E$13+Rates!$E$17)+('NEG Commercial Win'!B341-40)*(Rates!$E$13+Rates!$E$19),'NEG Commercial Win'!B341*(Rates!$E$13+Rates!$E$17))+Rates!$E$26</f>
        <v>3632.9012700000003</v>
      </c>
      <c r="D341" s="45">
        <f>IF('NEG Commercial Win'!B341&gt;40,40*(Rates!$F$13+Rates!$F$17)+('NEG Commercial Win'!B341-40)*(Rates!$F$13+Rates!$F$19),'NEG Commercial Win'!B341*(Rates!$F$13+Rates!$F$17))+Rates!$F$26</f>
        <v>4648.9795799999993</v>
      </c>
      <c r="E341" s="46">
        <f t="shared" si="20"/>
        <v>1016.078309999999</v>
      </c>
      <c r="F341" s="47">
        <f t="shared" si="21"/>
        <v>0.27968784023684706</v>
      </c>
      <c r="G341" s="51">
        <f>'NEG Commercial'!E341</f>
        <v>8</v>
      </c>
      <c r="H341" s="48">
        <f t="shared" si="22"/>
        <v>7.7133711288518653E-5</v>
      </c>
      <c r="I341" s="48">
        <f t="shared" si="23"/>
        <v>0.98744648848779382</v>
      </c>
      <c r="K341" s="72"/>
      <c r="L341" s="72"/>
    </row>
    <row r="342" spans="2:12" x14ac:dyDescent="0.2">
      <c r="B342" s="51">
        <f>'NEG Commercial'!C342</f>
        <v>6359</v>
      </c>
      <c r="C342" s="45">
        <f>IF('NEG Commercial Win'!B342&gt;40,40*(Rates!$E$13+Rates!$E$17)+('NEG Commercial Win'!B342-40)*(Rates!$E$13+Rates!$E$19),'NEG Commercial Win'!B342*(Rates!$E$13+Rates!$E$17))+Rates!$E$26</f>
        <v>3644.2238700000003</v>
      </c>
      <c r="D342" s="45">
        <f>IF('NEG Commercial Win'!B342&gt;40,40*(Rates!$F$13+Rates!$F$17)+('NEG Commercial Win'!B342-40)*(Rates!$F$13+Rates!$F$19),'NEG Commercial Win'!B342*(Rates!$F$13+Rates!$F$17))+Rates!$F$26</f>
        <v>4663.5079799999994</v>
      </c>
      <c r="E342" s="46">
        <f t="shared" si="20"/>
        <v>1019.2841099999991</v>
      </c>
      <c r="F342" s="47">
        <f t="shared" si="21"/>
        <v>0.27969854387677867</v>
      </c>
      <c r="G342" s="51">
        <f>'NEG Commercial'!E342</f>
        <v>5</v>
      </c>
      <c r="H342" s="48">
        <f t="shared" si="22"/>
        <v>4.8208569555324151E-5</v>
      </c>
      <c r="I342" s="48">
        <f t="shared" si="23"/>
        <v>0.98749469705734916</v>
      </c>
      <c r="K342" s="72"/>
      <c r="L342" s="72"/>
    </row>
    <row r="343" spans="2:12" x14ac:dyDescent="0.2">
      <c r="B343" s="51">
        <f>'NEG Commercial'!C343</f>
        <v>6379</v>
      </c>
      <c r="C343" s="45">
        <f>IF('NEG Commercial Win'!B343&gt;40,40*(Rates!$E$13+Rates!$E$17)+('NEG Commercial Win'!B343-40)*(Rates!$E$13+Rates!$E$19),'NEG Commercial Win'!B343*(Rates!$E$13+Rates!$E$17))+Rates!$E$26</f>
        <v>3655.5464700000002</v>
      </c>
      <c r="D343" s="45">
        <f>IF('NEG Commercial Win'!B343&gt;40,40*(Rates!$F$13+Rates!$F$17)+('NEG Commercial Win'!B343-40)*(Rates!$F$13+Rates!$F$19),'NEG Commercial Win'!B343*(Rates!$F$13+Rates!$F$17))+Rates!$F$26</f>
        <v>4678.0363799999986</v>
      </c>
      <c r="E343" s="46">
        <f t="shared" si="20"/>
        <v>1022.4899099999984</v>
      </c>
      <c r="F343" s="47">
        <f t="shared" si="21"/>
        <v>0.27970918121032623</v>
      </c>
      <c r="G343" s="51">
        <f>'NEG Commercial'!E343</f>
        <v>10</v>
      </c>
      <c r="H343" s="48">
        <f t="shared" si="22"/>
        <v>9.6417139110648302E-5</v>
      </c>
      <c r="I343" s="48">
        <f t="shared" si="23"/>
        <v>0.98759111419645984</v>
      </c>
      <c r="K343" s="72"/>
      <c r="L343" s="72"/>
    </row>
    <row r="344" spans="2:12" x14ac:dyDescent="0.2">
      <c r="B344" s="51">
        <f>'NEG Commercial'!C344</f>
        <v>6399</v>
      </c>
      <c r="C344" s="45">
        <f>IF('NEG Commercial Win'!B344&gt;40,40*(Rates!$E$13+Rates!$E$17)+('NEG Commercial Win'!B344-40)*(Rates!$E$13+Rates!$E$19),'NEG Commercial Win'!B344*(Rates!$E$13+Rates!$E$17))+Rates!$E$26</f>
        <v>3666.8690700000006</v>
      </c>
      <c r="D344" s="45">
        <f>IF('NEG Commercial Win'!B344&gt;40,40*(Rates!$F$13+Rates!$F$17)+('NEG Commercial Win'!B344-40)*(Rates!$F$13+Rates!$F$19),'NEG Commercial Win'!B344*(Rates!$F$13+Rates!$F$17))+Rates!$F$26</f>
        <v>4692.5647799999988</v>
      </c>
      <c r="E344" s="46">
        <f t="shared" si="20"/>
        <v>1025.6957099999981</v>
      </c>
      <c r="F344" s="47">
        <f t="shared" si="21"/>
        <v>0.27971975285171496</v>
      </c>
      <c r="G344" s="51">
        <f>'NEG Commercial'!E344</f>
        <v>5</v>
      </c>
      <c r="H344" s="48">
        <f t="shared" si="22"/>
        <v>4.8208569555324151E-5</v>
      </c>
      <c r="I344" s="48">
        <f t="shared" si="23"/>
        <v>0.98763932276601518</v>
      </c>
      <c r="K344" s="72"/>
      <c r="L344" s="72"/>
    </row>
    <row r="345" spans="2:12" x14ac:dyDescent="0.2">
      <c r="B345" s="51">
        <f>'NEG Commercial'!C345</f>
        <v>6419</v>
      </c>
      <c r="C345" s="45">
        <f>IF('NEG Commercial Win'!B345&gt;40,40*(Rates!$E$13+Rates!$E$17)+('NEG Commercial Win'!B345-40)*(Rates!$E$13+Rates!$E$19),'NEG Commercial Win'!B345*(Rates!$E$13+Rates!$E$17))+Rates!$E$26</f>
        <v>3678.1916700000006</v>
      </c>
      <c r="D345" s="45">
        <f>IF('NEG Commercial Win'!B345&gt;40,40*(Rates!$F$13+Rates!$F$17)+('NEG Commercial Win'!B345-40)*(Rates!$F$13+Rates!$F$19),'NEG Commercial Win'!B345*(Rates!$F$13+Rates!$F$17))+Rates!$F$26</f>
        <v>4707.0931799999989</v>
      </c>
      <c r="E345" s="46">
        <f t="shared" si="20"/>
        <v>1028.9015099999983</v>
      </c>
      <c r="F345" s="47">
        <f t="shared" si="21"/>
        <v>0.27973025940760671</v>
      </c>
      <c r="G345" s="51">
        <f>'NEG Commercial'!E345</f>
        <v>4</v>
      </c>
      <c r="H345" s="48">
        <f t="shared" si="22"/>
        <v>3.8566855644259326E-5</v>
      </c>
      <c r="I345" s="48">
        <f t="shared" si="23"/>
        <v>0.98767788962165948</v>
      </c>
      <c r="K345" s="72"/>
      <c r="L345" s="72"/>
    </row>
    <row r="346" spans="2:12" x14ac:dyDescent="0.2">
      <c r="B346" s="51">
        <f>'NEG Commercial'!C346</f>
        <v>6439</v>
      </c>
      <c r="C346" s="45">
        <f>IF('NEG Commercial Win'!B346&gt;40,40*(Rates!$E$13+Rates!$E$17)+('NEG Commercial Win'!B346-40)*(Rates!$E$13+Rates!$E$19),'NEG Commercial Win'!B346*(Rates!$E$13+Rates!$E$17))+Rates!$E$26</f>
        <v>3689.5142700000006</v>
      </c>
      <c r="D346" s="45">
        <f>IF('NEG Commercial Win'!B346&gt;40,40*(Rates!$F$13+Rates!$F$17)+('NEG Commercial Win'!B346-40)*(Rates!$F$13+Rates!$F$19),'NEG Commercial Win'!B346*(Rates!$F$13+Rates!$F$17))+Rates!$F$26</f>
        <v>4721.6215799999991</v>
      </c>
      <c r="E346" s="46">
        <f t="shared" si="20"/>
        <v>1032.1073099999985</v>
      </c>
      <c r="F346" s="47">
        <f t="shared" si="21"/>
        <v>0.27974070147721597</v>
      </c>
      <c r="G346" s="51">
        <f>'NEG Commercial'!E346</f>
        <v>4</v>
      </c>
      <c r="H346" s="48">
        <f t="shared" si="22"/>
        <v>3.8566855644259326E-5</v>
      </c>
      <c r="I346" s="48">
        <f t="shared" si="23"/>
        <v>0.98771645647730377</v>
      </c>
      <c r="K346" s="72"/>
      <c r="L346" s="72"/>
    </row>
    <row r="347" spans="2:12" x14ac:dyDescent="0.2">
      <c r="B347" s="51">
        <f>'NEG Commercial'!C347</f>
        <v>6459</v>
      </c>
      <c r="C347" s="45">
        <f>IF('NEG Commercial Win'!B347&gt;40,40*(Rates!$E$13+Rates!$E$17)+('NEG Commercial Win'!B347-40)*(Rates!$E$13+Rates!$E$19),'NEG Commercial Win'!B347*(Rates!$E$13+Rates!$E$17))+Rates!$E$26</f>
        <v>3700.8368700000005</v>
      </c>
      <c r="D347" s="45">
        <f>IF('NEG Commercial Win'!B347&gt;40,40*(Rates!$F$13+Rates!$F$17)+('NEG Commercial Win'!B347-40)*(Rates!$F$13+Rates!$F$19),'NEG Commercial Win'!B347*(Rates!$F$13+Rates!$F$17))+Rates!$F$26</f>
        <v>4736.1499799999992</v>
      </c>
      <c r="E347" s="46">
        <f t="shared" si="20"/>
        <v>1035.3131099999987</v>
      </c>
      <c r="F347" s="47">
        <f t="shared" si="21"/>
        <v>0.27975107965242429</v>
      </c>
      <c r="G347" s="51">
        <f>'NEG Commercial'!E347</f>
        <v>2</v>
      </c>
      <c r="H347" s="48">
        <f t="shared" si="22"/>
        <v>1.9283427822129663E-5</v>
      </c>
      <c r="I347" s="48">
        <f t="shared" si="23"/>
        <v>0.98773573990512586</v>
      </c>
      <c r="K347" s="72"/>
      <c r="L347" s="72"/>
    </row>
    <row r="348" spans="2:12" x14ac:dyDescent="0.2">
      <c r="B348" s="51">
        <f>'NEG Commercial'!C348</f>
        <v>6479</v>
      </c>
      <c r="C348" s="45">
        <f>IF('NEG Commercial Win'!B348&gt;40,40*(Rates!$E$13+Rates!$E$17)+('NEG Commercial Win'!B348-40)*(Rates!$E$13+Rates!$E$19),'NEG Commercial Win'!B348*(Rates!$E$13+Rates!$E$17))+Rates!$E$26</f>
        <v>3712.1594700000005</v>
      </c>
      <c r="D348" s="45">
        <f>IF('NEG Commercial Win'!B348&gt;40,40*(Rates!$F$13+Rates!$F$17)+('NEG Commercial Win'!B348-40)*(Rates!$F$13+Rates!$F$19),'NEG Commercial Win'!B348*(Rates!$F$13+Rates!$F$17))+Rates!$F$26</f>
        <v>4750.6783799999994</v>
      </c>
      <c r="E348" s="46">
        <f t="shared" si="20"/>
        <v>1038.5189099999989</v>
      </c>
      <c r="F348" s="47">
        <f t="shared" si="21"/>
        <v>0.27976139451789195</v>
      </c>
      <c r="G348" s="51">
        <f>'NEG Commercial'!E348</f>
        <v>8</v>
      </c>
      <c r="H348" s="48">
        <f t="shared" si="22"/>
        <v>7.7133711288518653E-5</v>
      </c>
      <c r="I348" s="48">
        <f t="shared" si="23"/>
        <v>0.98781287361641434</v>
      </c>
      <c r="K348" s="72"/>
      <c r="L348" s="72"/>
    </row>
    <row r="349" spans="2:12" x14ac:dyDescent="0.2">
      <c r="B349" s="51">
        <f>'NEG Commercial'!C349</f>
        <v>6499</v>
      </c>
      <c r="C349" s="45">
        <f>IF('NEG Commercial Win'!B349&gt;40,40*(Rates!$E$13+Rates!$E$17)+('NEG Commercial Win'!B349-40)*(Rates!$E$13+Rates!$E$19),'NEG Commercial Win'!B349*(Rates!$E$13+Rates!$E$17))+Rates!$E$26</f>
        <v>3723.4820700000005</v>
      </c>
      <c r="D349" s="45">
        <f>IF('NEG Commercial Win'!B349&gt;40,40*(Rates!$F$13+Rates!$F$17)+('NEG Commercial Win'!B349-40)*(Rates!$F$13+Rates!$F$19),'NEG Commercial Win'!B349*(Rates!$F$13+Rates!$F$17))+Rates!$F$26</f>
        <v>4765.2067799999986</v>
      </c>
      <c r="E349" s="46">
        <f t="shared" si="20"/>
        <v>1041.7247099999981</v>
      </c>
      <c r="F349" s="47">
        <f t="shared" si="21"/>
        <v>0.27977164665116755</v>
      </c>
      <c r="G349" s="51">
        <f>'NEG Commercial'!E349</f>
        <v>7</v>
      </c>
      <c r="H349" s="48">
        <f t="shared" si="22"/>
        <v>6.7491997377453814E-5</v>
      </c>
      <c r="I349" s="48">
        <f t="shared" si="23"/>
        <v>0.98788036561379178</v>
      </c>
      <c r="K349" s="72"/>
      <c r="L349" s="72"/>
    </row>
    <row r="350" spans="2:12" x14ac:dyDescent="0.2">
      <c r="B350" s="51">
        <f>'NEG Commercial'!C350</f>
        <v>6519</v>
      </c>
      <c r="C350" s="45">
        <f>IF('NEG Commercial Win'!B350&gt;40,40*(Rates!$E$13+Rates!$E$17)+('NEG Commercial Win'!B350-40)*(Rates!$E$13+Rates!$E$19),'NEG Commercial Win'!B350*(Rates!$E$13+Rates!$E$17))+Rates!$E$26</f>
        <v>3734.8046700000004</v>
      </c>
      <c r="D350" s="45">
        <f>IF('NEG Commercial Win'!B350&gt;40,40*(Rates!$F$13+Rates!$F$17)+('NEG Commercial Win'!B350-40)*(Rates!$F$13+Rates!$F$19),'NEG Commercial Win'!B350*(Rates!$F$13+Rates!$F$17))+Rates!$F$26</f>
        <v>4779.7351799999988</v>
      </c>
      <c r="E350" s="46">
        <f t="shared" si="20"/>
        <v>1044.9305099999983</v>
      </c>
      <c r="F350" s="47">
        <f t="shared" si="21"/>
        <v>0.27978183662279671</v>
      </c>
      <c r="G350" s="51">
        <f>'NEG Commercial'!E350</f>
        <v>6</v>
      </c>
      <c r="H350" s="48">
        <f t="shared" si="22"/>
        <v>5.7850283466388983E-5</v>
      </c>
      <c r="I350" s="48">
        <f t="shared" si="23"/>
        <v>0.98793821589725817</v>
      </c>
      <c r="K350" s="72"/>
      <c r="L350" s="72"/>
    </row>
    <row r="351" spans="2:12" x14ac:dyDescent="0.2">
      <c r="B351" s="51">
        <f>'NEG Commercial'!C351</f>
        <v>6539</v>
      </c>
      <c r="C351" s="45">
        <f>IF('NEG Commercial Win'!B351&gt;40,40*(Rates!$E$13+Rates!$E$17)+('NEG Commercial Win'!B351-40)*(Rates!$E$13+Rates!$E$19),'NEG Commercial Win'!B351*(Rates!$E$13+Rates!$E$17))+Rates!$E$26</f>
        <v>3746.1272700000004</v>
      </c>
      <c r="D351" s="45">
        <f>IF('NEG Commercial Win'!B351&gt;40,40*(Rates!$F$13+Rates!$F$17)+('NEG Commercial Win'!B351-40)*(Rates!$F$13+Rates!$F$19),'NEG Commercial Win'!B351*(Rates!$F$13+Rates!$F$17))+Rates!$F$26</f>
        <v>4794.2635799999989</v>
      </c>
      <c r="E351" s="46">
        <f t="shared" si="20"/>
        <v>1048.1363099999985</v>
      </c>
      <c r="F351" s="47">
        <f t="shared" si="21"/>
        <v>0.27979196499642639</v>
      </c>
      <c r="G351" s="51">
        <f>'NEG Commercial'!E351</f>
        <v>4</v>
      </c>
      <c r="H351" s="48">
        <f t="shared" si="22"/>
        <v>3.8566855644259326E-5</v>
      </c>
      <c r="I351" s="48">
        <f t="shared" si="23"/>
        <v>0.98797678275290246</v>
      </c>
      <c r="K351" s="72"/>
      <c r="L351" s="72"/>
    </row>
    <row r="352" spans="2:12" x14ac:dyDescent="0.2">
      <c r="B352" s="51">
        <f>'NEG Commercial'!C352</f>
        <v>6559</v>
      </c>
      <c r="C352" s="45">
        <f>IF('NEG Commercial Win'!B352&gt;40,40*(Rates!$E$13+Rates!$E$17)+('NEG Commercial Win'!B352-40)*(Rates!$E$13+Rates!$E$19),'NEG Commercial Win'!B352*(Rates!$E$13+Rates!$E$17))+Rates!$E$26</f>
        <v>3757.4498700000004</v>
      </c>
      <c r="D352" s="45">
        <f>IF('NEG Commercial Win'!B352&gt;40,40*(Rates!$F$13+Rates!$F$17)+('NEG Commercial Win'!B352-40)*(Rates!$F$13+Rates!$F$19),'NEG Commercial Win'!B352*(Rates!$F$13+Rates!$F$17))+Rates!$F$26</f>
        <v>4808.7919799999991</v>
      </c>
      <c r="E352" s="46">
        <f t="shared" si="20"/>
        <v>1051.3421099999987</v>
      </c>
      <c r="F352" s="47">
        <f t="shared" si="21"/>
        <v>0.27980203232890999</v>
      </c>
      <c r="G352" s="51">
        <f>'NEG Commercial'!E352</f>
        <v>3</v>
      </c>
      <c r="H352" s="48">
        <f t="shared" si="22"/>
        <v>2.8925141733194491E-5</v>
      </c>
      <c r="I352" s="48">
        <f t="shared" si="23"/>
        <v>0.98800570789463571</v>
      </c>
      <c r="K352" s="72"/>
      <c r="L352" s="72"/>
    </row>
    <row r="353" spans="2:12" x14ac:dyDescent="0.2">
      <c r="B353" s="51">
        <f>'NEG Commercial'!C353</f>
        <v>6579</v>
      </c>
      <c r="C353" s="45">
        <f>IF('NEG Commercial Win'!B353&gt;40,40*(Rates!$E$13+Rates!$E$17)+('NEG Commercial Win'!B353-40)*(Rates!$E$13+Rates!$E$19),'NEG Commercial Win'!B353*(Rates!$E$13+Rates!$E$17))+Rates!$E$26</f>
        <v>3768.7724700000003</v>
      </c>
      <c r="D353" s="45">
        <f>IF('NEG Commercial Win'!B353&gt;40,40*(Rates!$F$13+Rates!$F$17)+('NEG Commercial Win'!B353-40)*(Rates!$F$13+Rates!$F$19),'NEG Commercial Win'!B353*(Rates!$F$13+Rates!$F$17))+Rates!$F$26</f>
        <v>4823.3203799999992</v>
      </c>
      <c r="E353" s="46">
        <f t="shared" si="20"/>
        <v>1054.5479099999989</v>
      </c>
      <c r="F353" s="47">
        <f t="shared" si="21"/>
        <v>0.27981203917040892</v>
      </c>
      <c r="G353" s="51">
        <f>'NEG Commercial'!E353</f>
        <v>6</v>
      </c>
      <c r="H353" s="48">
        <f t="shared" si="22"/>
        <v>5.7850283466388983E-5</v>
      </c>
      <c r="I353" s="48">
        <f t="shared" si="23"/>
        <v>0.9880635581781021</v>
      </c>
      <c r="K353" s="72"/>
      <c r="L353" s="72"/>
    </row>
    <row r="354" spans="2:12" x14ac:dyDescent="0.2">
      <c r="B354" s="51">
        <f>'NEG Commercial'!C354</f>
        <v>6599</v>
      </c>
      <c r="C354" s="45">
        <f>IF('NEG Commercial Win'!B354&gt;40,40*(Rates!$E$13+Rates!$E$17)+('NEG Commercial Win'!B354-40)*(Rates!$E$13+Rates!$E$19),'NEG Commercial Win'!B354*(Rates!$E$13+Rates!$E$17))+Rates!$E$26</f>
        <v>3780.0950700000003</v>
      </c>
      <c r="D354" s="45">
        <f>IF('NEG Commercial Win'!B354&gt;40,40*(Rates!$F$13+Rates!$F$17)+('NEG Commercial Win'!B354-40)*(Rates!$F$13+Rates!$F$19),'NEG Commercial Win'!B354*(Rates!$F$13+Rates!$F$17))+Rates!$F$26</f>
        <v>4837.8487799999994</v>
      </c>
      <c r="E354" s="46">
        <f t="shared" si="20"/>
        <v>1057.753709999999</v>
      </c>
      <c r="F354" s="47">
        <f t="shared" si="21"/>
        <v>0.27982198606449304</v>
      </c>
      <c r="G354" s="51">
        <f>'NEG Commercial'!E354</f>
        <v>7</v>
      </c>
      <c r="H354" s="48">
        <f t="shared" si="22"/>
        <v>6.7491997377453814E-5</v>
      </c>
      <c r="I354" s="48">
        <f t="shared" si="23"/>
        <v>0.98813105017547953</v>
      </c>
      <c r="K354" s="72"/>
      <c r="L354" s="72"/>
    </row>
    <row r="355" spans="2:12" x14ac:dyDescent="0.2">
      <c r="B355" s="51">
        <f>'NEG Commercial'!C355</f>
        <v>6619</v>
      </c>
      <c r="C355" s="45">
        <f>IF('NEG Commercial Win'!B355&gt;40,40*(Rates!$E$13+Rates!$E$17)+('NEG Commercial Win'!B355-40)*(Rates!$E$13+Rates!$E$19),'NEG Commercial Win'!B355*(Rates!$E$13+Rates!$E$17))+Rates!$E$26</f>
        <v>3791.4176700000003</v>
      </c>
      <c r="D355" s="45">
        <f>IF('NEG Commercial Win'!B355&gt;40,40*(Rates!$F$13+Rates!$F$17)+('NEG Commercial Win'!B355-40)*(Rates!$F$13+Rates!$F$19),'NEG Commercial Win'!B355*(Rates!$F$13+Rates!$F$17))+Rates!$F$26</f>
        <v>4852.3771799999986</v>
      </c>
      <c r="E355" s="46">
        <f t="shared" si="20"/>
        <v>1060.9595099999983</v>
      </c>
      <c r="F355" s="47">
        <f t="shared" si="21"/>
        <v>0.2798318735482388</v>
      </c>
      <c r="G355" s="51">
        <f>'NEG Commercial'!E355</f>
        <v>1</v>
      </c>
      <c r="H355" s="48">
        <f t="shared" si="22"/>
        <v>9.6417139110648316E-6</v>
      </c>
      <c r="I355" s="48">
        <f t="shared" si="23"/>
        <v>0.98814069188939058</v>
      </c>
      <c r="K355" s="72"/>
      <c r="L355" s="72"/>
    </row>
    <row r="356" spans="2:12" x14ac:dyDescent="0.2">
      <c r="B356" s="51">
        <f>'NEG Commercial'!C356</f>
        <v>6639</v>
      </c>
      <c r="C356" s="45">
        <f>IF('NEG Commercial Win'!B356&gt;40,40*(Rates!$E$13+Rates!$E$17)+('NEG Commercial Win'!B356-40)*(Rates!$E$13+Rates!$E$19),'NEG Commercial Win'!B356*(Rates!$E$13+Rates!$E$17))+Rates!$E$26</f>
        <v>3802.7402700000002</v>
      </c>
      <c r="D356" s="45">
        <f>IF('NEG Commercial Win'!B356&gt;40,40*(Rates!$F$13+Rates!$F$17)+('NEG Commercial Win'!B356-40)*(Rates!$F$13+Rates!$F$19),'NEG Commercial Win'!B356*(Rates!$F$13+Rates!$F$17))+Rates!$F$26</f>
        <v>4866.9055799999987</v>
      </c>
      <c r="E356" s="46">
        <f t="shared" si="20"/>
        <v>1064.1653099999985</v>
      </c>
      <c r="F356" s="47">
        <f t="shared" si="21"/>
        <v>0.27984170215232668</v>
      </c>
      <c r="G356" s="51">
        <f>'NEG Commercial'!E356</f>
        <v>4</v>
      </c>
      <c r="H356" s="48">
        <f t="shared" si="22"/>
        <v>3.8566855644259326E-5</v>
      </c>
      <c r="I356" s="48">
        <f t="shared" si="23"/>
        <v>0.98817925874503487</v>
      </c>
      <c r="K356" s="72"/>
      <c r="L356" s="72"/>
    </row>
    <row r="357" spans="2:12" x14ac:dyDescent="0.2">
      <c r="B357" s="51">
        <f>'NEG Commercial'!C357</f>
        <v>6659</v>
      </c>
      <c r="C357" s="45">
        <f>IF('NEG Commercial Win'!B357&gt;40,40*(Rates!$E$13+Rates!$E$17)+('NEG Commercial Win'!B357-40)*(Rates!$E$13+Rates!$E$19),'NEG Commercial Win'!B357*(Rates!$E$13+Rates!$E$17))+Rates!$E$26</f>
        <v>3814.0628700000007</v>
      </c>
      <c r="D357" s="45">
        <f>IF('NEG Commercial Win'!B357&gt;40,40*(Rates!$F$13+Rates!$F$17)+('NEG Commercial Win'!B357-40)*(Rates!$F$13+Rates!$F$19),'NEG Commercial Win'!B357*(Rates!$F$13+Rates!$F$17))+Rates!$F$26</f>
        <v>4881.4339799999989</v>
      </c>
      <c r="E357" s="46">
        <f t="shared" si="20"/>
        <v>1067.3711099999982</v>
      </c>
      <c r="F357" s="47">
        <f t="shared" si="21"/>
        <v>0.27985147240113484</v>
      </c>
      <c r="G357" s="51">
        <f>'NEG Commercial'!E357</f>
        <v>5</v>
      </c>
      <c r="H357" s="48">
        <f t="shared" si="22"/>
        <v>4.8208569555324151E-5</v>
      </c>
      <c r="I357" s="48">
        <f t="shared" si="23"/>
        <v>0.98822746731459021</v>
      </c>
      <c r="K357" s="72"/>
      <c r="L357" s="72"/>
    </row>
    <row r="358" spans="2:12" x14ac:dyDescent="0.2">
      <c r="B358" s="51">
        <f>'NEG Commercial'!C358</f>
        <v>6679</v>
      </c>
      <c r="C358" s="45">
        <f>IF('NEG Commercial Win'!B358&gt;40,40*(Rates!$E$13+Rates!$E$17)+('NEG Commercial Win'!B358-40)*(Rates!$E$13+Rates!$E$19),'NEG Commercial Win'!B358*(Rates!$E$13+Rates!$E$17))+Rates!$E$26</f>
        <v>3825.3854700000006</v>
      </c>
      <c r="D358" s="45">
        <f>IF('NEG Commercial Win'!B358&gt;40,40*(Rates!$F$13+Rates!$F$17)+('NEG Commercial Win'!B358-40)*(Rates!$F$13+Rates!$F$19),'NEG Commercial Win'!B358*(Rates!$F$13+Rates!$F$17))+Rates!$F$26</f>
        <v>4895.962379999999</v>
      </c>
      <c r="E358" s="46">
        <f t="shared" si="20"/>
        <v>1070.5769099999984</v>
      </c>
      <c r="F358" s="47">
        <f t="shared" si="21"/>
        <v>0.27986118481283356</v>
      </c>
      <c r="G358" s="51">
        <f>'NEG Commercial'!E358</f>
        <v>7</v>
      </c>
      <c r="H358" s="48">
        <f t="shared" si="22"/>
        <v>6.7491997377453814E-5</v>
      </c>
      <c r="I358" s="48">
        <f t="shared" si="23"/>
        <v>0.98829495931196765</v>
      </c>
      <c r="K358" s="72"/>
      <c r="L358" s="72"/>
    </row>
    <row r="359" spans="2:12" x14ac:dyDescent="0.2">
      <c r="B359" s="51">
        <f>'NEG Commercial'!C359</f>
        <v>6699</v>
      </c>
      <c r="C359" s="45">
        <f>IF('NEG Commercial Win'!B359&gt;40,40*(Rates!$E$13+Rates!$E$17)+('NEG Commercial Win'!B359-40)*(Rates!$E$13+Rates!$E$19),'NEG Commercial Win'!B359*(Rates!$E$13+Rates!$E$17))+Rates!$E$26</f>
        <v>3836.7080700000006</v>
      </c>
      <c r="D359" s="45">
        <f>IF('NEG Commercial Win'!B359&gt;40,40*(Rates!$F$13+Rates!$F$17)+('NEG Commercial Win'!B359-40)*(Rates!$F$13+Rates!$F$19),'NEG Commercial Win'!B359*(Rates!$F$13+Rates!$F$17))+Rates!$F$26</f>
        <v>4910.4907799999992</v>
      </c>
      <c r="E359" s="46">
        <f t="shared" si="20"/>
        <v>1073.7827099999986</v>
      </c>
      <c r="F359" s="47">
        <f t="shared" si="21"/>
        <v>0.2798708398994762</v>
      </c>
      <c r="G359" s="51">
        <f>'NEG Commercial'!E359</f>
        <v>7</v>
      </c>
      <c r="H359" s="48">
        <f t="shared" si="22"/>
        <v>6.7491997377453814E-5</v>
      </c>
      <c r="I359" s="48">
        <f t="shared" si="23"/>
        <v>0.98836245130934508</v>
      </c>
      <c r="K359" s="72"/>
      <c r="L359" s="72"/>
    </row>
    <row r="360" spans="2:12" x14ac:dyDescent="0.2">
      <c r="B360" s="51">
        <f>'NEG Commercial'!C360</f>
        <v>6719</v>
      </c>
      <c r="C360" s="45">
        <f>IF('NEG Commercial Win'!B360&gt;40,40*(Rates!$E$13+Rates!$E$17)+('NEG Commercial Win'!B360-40)*(Rates!$E$13+Rates!$E$19),'NEG Commercial Win'!B360*(Rates!$E$13+Rates!$E$17))+Rates!$E$26</f>
        <v>3848.0306700000006</v>
      </c>
      <c r="D360" s="45">
        <f>IF('NEG Commercial Win'!B360&gt;40,40*(Rates!$F$13+Rates!$F$17)+('NEG Commercial Win'!B360-40)*(Rates!$F$13+Rates!$F$19),'NEG Commercial Win'!B360*(Rates!$F$13+Rates!$F$17))+Rates!$F$26</f>
        <v>4925.0191799999993</v>
      </c>
      <c r="E360" s="46">
        <f t="shared" si="20"/>
        <v>1076.9885099999988</v>
      </c>
      <c r="F360" s="47">
        <f t="shared" si="21"/>
        <v>0.27988043816708941</v>
      </c>
      <c r="G360" s="51">
        <f>'NEG Commercial'!E360</f>
        <v>5</v>
      </c>
      <c r="H360" s="48">
        <f t="shared" si="22"/>
        <v>4.8208569555324151E-5</v>
      </c>
      <c r="I360" s="48">
        <f t="shared" si="23"/>
        <v>0.98841065987890042</v>
      </c>
      <c r="K360" s="72"/>
      <c r="L360" s="72"/>
    </row>
    <row r="361" spans="2:12" x14ac:dyDescent="0.2">
      <c r="B361" s="51">
        <f>'NEG Commercial'!C361</f>
        <v>6739</v>
      </c>
      <c r="C361" s="45">
        <f>IF('NEG Commercial Win'!B361&gt;40,40*(Rates!$E$13+Rates!$E$17)+('NEG Commercial Win'!B361-40)*(Rates!$E$13+Rates!$E$19),'NEG Commercial Win'!B361*(Rates!$E$13+Rates!$E$17))+Rates!$E$26</f>
        <v>3859.3532700000005</v>
      </c>
      <c r="D361" s="45">
        <f>IF('NEG Commercial Win'!B361&gt;40,40*(Rates!$F$13+Rates!$F$17)+('NEG Commercial Win'!B361-40)*(Rates!$F$13+Rates!$F$19),'NEG Commercial Win'!B361*(Rates!$F$13+Rates!$F$17))+Rates!$F$26</f>
        <v>4939.5475799999986</v>
      </c>
      <c r="E361" s="46">
        <f t="shared" si="20"/>
        <v>1080.194309999998</v>
      </c>
      <c r="F361" s="47">
        <f t="shared" si="21"/>
        <v>0.27988998011576116</v>
      </c>
      <c r="G361" s="51">
        <f>'NEG Commercial'!E361</f>
        <v>9</v>
      </c>
      <c r="H361" s="48">
        <f t="shared" si="22"/>
        <v>8.6775425199583478E-5</v>
      </c>
      <c r="I361" s="48">
        <f t="shared" si="23"/>
        <v>0.98849743530410006</v>
      </c>
      <c r="K361" s="72"/>
      <c r="L361" s="72"/>
    </row>
    <row r="362" spans="2:12" x14ac:dyDescent="0.2">
      <c r="B362" s="51">
        <f>'NEG Commercial'!C362</f>
        <v>6759</v>
      </c>
      <c r="C362" s="45">
        <f>IF('NEG Commercial Win'!B362&gt;40,40*(Rates!$E$13+Rates!$E$17)+('NEG Commercial Win'!B362-40)*(Rates!$E$13+Rates!$E$19),'NEG Commercial Win'!B362*(Rates!$E$13+Rates!$E$17))+Rates!$E$26</f>
        <v>3870.6758700000005</v>
      </c>
      <c r="D362" s="45">
        <f>IF('NEG Commercial Win'!B362&gt;40,40*(Rates!$F$13+Rates!$F$17)+('NEG Commercial Win'!B362-40)*(Rates!$F$13+Rates!$F$19),'NEG Commercial Win'!B362*(Rates!$F$13+Rates!$F$17))+Rates!$F$26</f>
        <v>4954.0759799999987</v>
      </c>
      <c r="E362" s="46">
        <f t="shared" si="20"/>
        <v>1083.4001099999982</v>
      </c>
      <c r="F362" s="47">
        <f t="shared" si="21"/>
        <v>0.27989946623972883</v>
      </c>
      <c r="G362" s="51">
        <f>'NEG Commercial'!E362</f>
        <v>7</v>
      </c>
      <c r="H362" s="48">
        <f t="shared" si="22"/>
        <v>6.7491997377453814E-5</v>
      </c>
      <c r="I362" s="48">
        <f t="shared" si="23"/>
        <v>0.98856492730147749</v>
      </c>
      <c r="K362" s="72"/>
      <c r="L362" s="72"/>
    </row>
    <row r="363" spans="2:12" x14ac:dyDescent="0.2">
      <c r="B363" s="51">
        <f>'NEG Commercial'!C363</f>
        <v>6779</v>
      </c>
      <c r="C363" s="45">
        <f>IF('NEG Commercial Win'!B363&gt;40,40*(Rates!$E$13+Rates!$E$17)+('NEG Commercial Win'!B363-40)*(Rates!$E$13+Rates!$E$19),'NEG Commercial Win'!B363*(Rates!$E$13+Rates!$E$17))+Rates!$E$26</f>
        <v>3881.9984700000005</v>
      </c>
      <c r="D363" s="45">
        <f>IF('NEG Commercial Win'!B363&gt;40,40*(Rates!$F$13+Rates!$F$17)+('NEG Commercial Win'!B363-40)*(Rates!$F$13+Rates!$F$19),'NEG Commercial Win'!B363*(Rates!$F$13+Rates!$F$17))+Rates!$F$26</f>
        <v>4968.6043799999989</v>
      </c>
      <c r="E363" s="46">
        <f t="shared" si="20"/>
        <v>1086.6059099999984</v>
      </c>
      <c r="F363" s="47">
        <f t="shared" si="21"/>
        <v>0.27990889702746286</v>
      </c>
      <c r="G363" s="51">
        <f>'NEG Commercial'!E363</f>
        <v>8</v>
      </c>
      <c r="H363" s="48">
        <f t="shared" si="22"/>
        <v>7.7133711288518653E-5</v>
      </c>
      <c r="I363" s="48">
        <f t="shared" si="23"/>
        <v>0.98864206101276597</v>
      </c>
      <c r="K363" s="72"/>
      <c r="L363" s="72"/>
    </row>
    <row r="364" spans="2:12" x14ac:dyDescent="0.2">
      <c r="B364" s="51">
        <f>'NEG Commercial'!C364</f>
        <v>6799</v>
      </c>
      <c r="C364" s="45">
        <f>IF('NEG Commercial Win'!B364&gt;40,40*(Rates!$E$13+Rates!$E$17)+('NEG Commercial Win'!B364-40)*(Rates!$E$13+Rates!$E$19),'NEG Commercial Win'!B364*(Rates!$E$13+Rates!$E$17))+Rates!$E$26</f>
        <v>3893.3210700000004</v>
      </c>
      <c r="D364" s="45">
        <f>IF('NEG Commercial Win'!B364&gt;40,40*(Rates!$F$13+Rates!$F$17)+('NEG Commercial Win'!B364-40)*(Rates!$F$13+Rates!$F$19),'NEG Commercial Win'!B364*(Rates!$F$13+Rates!$F$17))+Rates!$F$26</f>
        <v>4983.132779999999</v>
      </c>
      <c r="E364" s="46">
        <f t="shared" si="20"/>
        <v>1089.8117099999986</v>
      </c>
      <c r="F364" s="47">
        <f t="shared" si="21"/>
        <v>0.27991827296175154</v>
      </c>
      <c r="G364" s="51">
        <f>'NEG Commercial'!E364</f>
        <v>9</v>
      </c>
      <c r="H364" s="48">
        <f t="shared" si="22"/>
        <v>8.6775425199583478E-5</v>
      </c>
      <c r="I364" s="48">
        <f t="shared" si="23"/>
        <v>0.98872883643796561</v>
      </c>
      <c r="K364" s="72"/>
      <c r="L364" s="72"/>
    </row>
    <row r="365" spans="2:12" x14ac:dyDescent="0.2">
      <c r="B365" s="51">
        <f>'NEG Commercial'!C365</f>
        <v>6819</v>
      </c>
      <c r="C365" s="45">
        <f>IF('NEG Commercial Win'!B365&gt;40,40*(Rates!$E$13+Rates!$E$17)+('NEG Commercial Win'!B365-40)*(Rates!$E$13+Rates!$E$19),'NEG Commercial Win'!B365*(Rates!$E$13+Rates!$E$17))+Rates!$E$26</f>
        <v>3904.6436700000004</v>
      </c>
      <c r="D365" s="45">
        <f>IF('NEG Commercial Win'!B365&gt;40,40*(Rates!$F$13+Rates!$F$17)+('NEG Commercial Win'!B365-40)*(Rates!$F$13+Rates!$F$19),'NEG Commercial Win'!B365*(Rates!$F$13+Rates!$F$17))+Rates!$F$26</f>
        <v>4997.6611799999991</v>
      </c>
      <c r="E365" s="46">
        <f t="shared" si="20"/>
        <v>1093.0175099999988</v>
      </c>
      <c r="F365" s="47">
        <f t="shared" si="21"/>
        <v>0.27992759451978333</v>
      </c>
      <c r="G365" s="51">
        <f>'NEG Commercial'!E365</f>
        <v>2</v>
      </c>
      <c r="H365" s="48">
        <f t="shared" si="22"/>
        <v>1.9283427822129663E-5</v>
      </c>
      <c r="I365" s="48">
        <f t="shared" si="23"/>
        <v>0.9887481198657877</v>
      </c>
      <c r="K365" s="72"/>
      <c r="L365" s="72"/>
    </row>
    <row r="366" spans="2:12" x14ac:dyDescent="0.2">
      <c r="B366" s="51">
        <f>'NEG Commercial'!C366</f>
        <v>6839</v>
      </c>
      <c r="C366" s="45">
        <f>IF('NEG Commercial Win'!B366&gt;40,40*(Rates!$E$13+Rates!$E$17)+('NEG Commercial Win'!B366-40)*(Rates!$E$13+Rates!$E$19),'NEG Commercial Win'!B366*(Rates!$E$13+Rates!$E$17))+Rates!$E$26</f>
        <v>3915.9662700000003</v>
      </c>
      <c r="D366" s="45">
        <f>IF('NEG Commercial Win'!B366&gt;40,40*(Rates!$F$13+Rates!$F$17)+('NEG Commercial Win'!B366-40)*(Rates!$F$13+Rates!$F$19),'NEG Commercial Win'!B366*(Rates!$F$13+Rates!$F$17))+Rates!$F$26</f>
        <v>5012.1895799999993</v>
      </c>
      <c r="E366" s="46">
        <f t="shared" si="20"/>
        <v>1096.2233099999989</v>
      </c>
      <c r="F366" s="47">
        <f t="shared" si="21"/>
        <v>0.27993686217322777</v>
      </c>
      <c r="G366" s="51">
        <f>'NEG Commercial'!E366</f>
        <v>2</v>
      </c>
      <c r="H366" s="48">
        <f t="shared" si="22"/>
        <v>1.9283427822129663E-5</v>
      </c>
      <c r="I366" s="48">
        <f t="shared" si="23"/>
        <v>0.98876740329360979</v>
      </c>
      <c r="K366" s="72"/>
      <c r="L366" s="72"/>
    </row>
    <row r="367" spans="2:12" x14ac:dyDescent="0.2">
      <c r="B367" s="51">
        <f>'NEG Commercial'!C367</f>
        <v>6859</v>
      </c>
      <c r="C367" s="45">
        <f>IF('NEG Commercial Win'!B367&gt;40,40*(Rates!$E$13+Rates!$E$17)+('NEG Commercial Win'!B367-40)*(Rates!$E$13+Rates!$E$19),'NEG Commercial Win'!B367*(Rates!$E$13+Rates!$E$17))+Rates!$E$26</f>
        <v>3927.2888700000003</v>
      </c>
      <c r="D367" s="45">
        <f>IF('NEG Commercial Win'!B367&gt;40,40*(Rates!$F$13+Rates!$F$17)+('NEG Commercial Win'!B367-40)*(Rates!$F$13+Rates!$F$19),'NEG Commercial Win'!B367*(Rates!$F$13+Rates!$F$17))+Rates!$F$26</f>
        <v>5026.7179799999994</v>
      </c>
      <c r="E367" s="46">
        <f t="shared" si="20"/>
        <v>1099.4291099999991</v>
      </c>
      <c r="F367" s="47">
        <f t="shared" si="21"/>
        <v>0.27994607638831492</v>
      </c>
      <c r="G367" s="51">
        <f>'NEG Commercial'!E367</f>
        <v>6</v>
      </c>
      <c r="H367" s="48">
        <f t="shared" si="22"/>
        <v>5.7850283466388983E-5</v>
      </c>
      <c r="I367" s="48">
        <f t="shared" si="23"/>
        <v>0.98882525357707618</v>
      </c>
      <c r="K367" s="72"/>
      <c r="L367" s="72"/>
    </row>
    <row r="368" spans="2:12" x14ac:dyDescent="0.2">
      <c r="B368" s="51">
        <f>'NEG Commercial'!C368</f>
        <v>6879</v>
      </c>
      <c r="C368" s="45">
        <f>IF('NEG Commercial Win'!B368&gt;40,40*(Rates!$E$13+Rates!$E$17)+('NEG Commercial Win'!B368-40)*(Rates!$E$13+Rates!$E$19),'NEG Commercial Win'!B368*(Rates!$E$13+Rates!$E$17))+Rates!$E$26</f>
        <v>3938.6114700000003</v>
      </c>
      <c r="D368" s="45">
        <f>IF('NEG Commercial Win'!B368&gt;40,40*(Rates!$F$13+Rates!$F$17)+('NEG Commercial Win'!B368-40)*(Rates!$F$13+Rates!$F$19),'NEG Commercial Win'!B368*(Rates!$F$13+Rates!$F$17))+Rates!$F$26</f>
        <v>5041.2463799999987</v>
      </c>
      <c r="E368" s="46">
        <f t="shared" si="20"/>
        <v>1102.6349099999984</v>
      </c>
      <c r="F368" s="47">
        <f t="shared" si="21"/>
        <v>0.27995523762591346</v>
      </c>
      <c r="G368" s="51">
        <f>'NEG Commercial'!E368</f>
        <v>8</v>
      </c>
      <c r="H368" s="48">
        <f t="shared" si="22"/>
        <v>7.7133711288518653E-5</v>
      </c>
      <c r="I368" s="48">
        <f t="shared" si="23"/>
        <v>0.98890238728836466</v>
      </c>
      <c r="K368" s="72"/>
      <c r="L368" s="72"/>
    </row>
    <row r="369" spans="2:12" x14ac:dyDescent="0.2">
      <c r="B369" s="51">
        <f>'NEG Commercial'!C369</f>
        <v>6899</v>
      </c>
      <c r="C369" s="45">
        <f>IF('NEG Commercial Win'!B369&gt;40,40*(Rates!$E$13+Rates!$E$17)+('NEG Commercial Win'!B369-40)*(Rates!$E$13+Rates!$E$19),'NEG Commercial Win'!B369*(Rates!$E$13+Rates!$E$17))+Rates!$E$26</f>
        <v>3949.9340700000002</v>
      </c>
      <c r="D369" s="45">
        <f>IF('NEG Commercial Win'!B369&gt;40,40*(Rates!$F$13+Rates!$F$17)+('NEG Commercial Win'!B369-40)*(Rates!$F$13+Rates!$F$19),'NEG Commercial Win'!B369*(Rates!$F$13+Rates!$F$17))+Rates!$F$26</f>
        <v>5055.7747799999988</v>
      </c>
      <c r="E369" s="46">
        <f t="shared" si="20"/>
        <v>1105.8407099999986</v>
      </c>
      <c r="F369" s="47">
        <f t="shared" si="21"/>
        <v>0.27996434634160833</v>
      </c>
      <c r="G369" s="51">
        <f>'NEG Commercial'!E369</f>
        <v>3</v>
      </c>
      <c r="H369" s="48">
        <f t="shared" si="22"/>
        <v>2.8925141733194491E-5</v>
      </c>
      <c r="I369" s="48">
        <f t="shared" si="23"/>
        <v>0.98893131243009791</v>
      </c>
      <c r="K369" s="72"/>
      <c r="L369" s="72"/>
    </row>
    <row r="370" spans="2:12" x14ac:dyDescent="0.2">
      <c r="B370" s="51">
        <f>'NEG Commercial'!C370</f>
        <v>6919</v>
      </c>
      <c r="C370" s="45">
        <f>IF('NEG Commercial Win'!B370&gt;40,40*(Rates!$E$13+Rates!$E$17)+('NEG Commercial Win'!B370-40)*(Rates!$E$13+Rates!$E$19),'NEG Commercial Win'!B370*(Rates!$E$13+Rates!$E$17))+Rates!$E$26</f>
        <v>3961.2566700000007</v>
      </c>
      <c r="D370" s="45">
        <f>IF('NEG Commercial Win'!B370&gt;40,40*(Rates!$F$13+Rates!$F$17)+('NEG Commercial Win'!B370-40)*(Rates!$F$13+Rates!$F$19),'NEG Commercial Win'!B370*(Rates!$F$13+Rates!$F$17))+Rates!$F$26</f>
        <v>5070.303179999999</v>
      </c>
      <c r="E370" s="46">
        <f t="shared" si="20"/>
        <v>1109.0465099999983</v>
      </c>
      <c r="F370" s="47">
        <f t="shared" si="21"/>
        <v>0.27997340298577472</v>
      </c>
      <c r="G370" s="51">
        <f>'NEG Commercial'!E370</f>
        <v>8</v>
      </c>
      <c r="H370" s="48">
        <f t="shared" si="22"/>
        <v>7.7133711288518653E-5</v>
      </c>
      <c r="I370" s="48">
        <f t="shared" si="23"/>
        <v>0.98900844614138639</v>
      </c>
      <c r="K370" s="72"/>
      <c r="L370" s="72"/>
    </row>
    <row r="371" spans="2:12" x14ac:dyDescent="0.2">
      <c r="B371" s="51">
        <f>'NEG Commercial'!C371</f>
        <v>6939</v>
      </c>
      <c r="C371" s="45">
        <f>IF('NEG Commercial Win'!B371&gt;40,40*(Rates!$E$13+Rates!$E$17)+('NEG Commercial Win'!B371-40)*(Rates!$E$13+Rates!$E$19),'NEG Commercial Win'!B371*(Rates!$E$13+Rates!$E$17))+Rates!$E$26</f>
        <v>3972.5792700000006</v>
      </c>
      <c r="D371" s="45">
        <f>IF('NEG Commercial Win'!B371&gt;40,40*(Rates!$F$13+Rates!$F$17)+('NEG Commercial Win'!B371-40)*(Rates!$F$13+Rates!$F$19),'NEG Commercial Win'!B371*(Rates!$F$13+Rates!$F$17))+Rates!$F$26</f>
        <v>5084.8315799999991</v>
      </c>
      <c r="E371" s="46">
        <f t="shared" si="20"/>
        <v>1112.2523099999985</v>
      </c>
      <c r="F371" s="47">
        <f t="shared" si="21"/>
        <v>0.27998240800365409</v>
      </c>
      <c r="G371" s="51">
        <f>'NEG Commercial'!E371</f>
        <v>5</v>
      </c>
      <c r="H371" s="48">
        <f t="shared" si="22"/>
        <v>4.8208569555324151E-5</v>
      </c>
      <c r="I371" s="48">
        <f t="shared" si="23"/>
        <v>0.98905665471094173</v>
      </c>
      <c r="K371" s="72"/>
      <c r="L371" s="72"/>
    </row>
    <row r="372" spans="2:12" x14ac:dyDescent="0.2">
      <c r="B372" s="51">
        <f>'NEG Commercial'!C372</f>
        <v>6959</v>
      </c>
      <c r="C372" s="45">
        <f>IF('NEG Commercial Win'!B372&gt;40,40*(Rates!$E$13+Rates!$E$17)+('NEG Commercial Win'!B372-40)*(Rates!$E$13+Rates!$E$19),'NEG Commercial Win'!B372*(Rates!$E$13+Rates!$E$17))+Rates!$E$26</f>
        <v>3983.9018700000006</v>
      </c>
      <c r="D372" s="45">
        <f>IF('NEG Commercial Win'!B372&gt;40,40*(Rates!$F$13+Rates!$F$17)+('NEG Commercial Win'!B372-40)*(Rates!$F$13+Rates!$F$19),'NEG Commercial Win'!B372*(Rates!$F$13+Rates!$F$17))+Rates!$F$26</f>
        <v>5099.3599799999993</v>
      </c>
      <c r="E372" s="46">
        <f t="shared" si="20"/>
        <v>1115.4581099999987</v>
      </c>
      <c r="F372" s="47">
        <f t="shared" si="21"/>
        <v>0.27999136183542556</v>
      </c>
      <c r="G372" s="51">
        <f>'NEG Commercial'!E372</f>
        <v>3</v>
      </c>
      <c r="H372" s="48">
        <f t="shared" si="22"/>
        <v>2.8925141733194491E-5</v>
      </c>
      <c r="I372" s="48">
        <f t="shared" si="23"/>
        <v>0.98908557985267498</v>
      </c>
      <c r="K372" s="72"/>
      <c r="L372" s="72"/>
    </row>
    <row r="373" spans="2:12" x14ac:dyDescent="0.2">
      <c r="B373" s="51">
        <f>'NEG Commercial'!C373</f>
        <v>6979</v>
      </c>
      <c r="C373" s="45">
        <f>IF('NEG Commercial Win'!B373&gt;40,40*(Rates!$E$13+Rates!$E$17)+('NEG Commercial Win'!B373-40)*(Rates!$E$13+Rates!$E$19),'NEG Commercial Win'!B373*(Rates!$E$13+Rates!$E$17))+Rates!$E$26</f>
        <v>3995.2244700000006</v>
      </c>
      <c r="D373" s="45">
        <f>IF('NEG Commercial Win'!B373&gt;40,40*(Rates!$F$13+Rates!$F$17)+('NEG Commercial Win'!B373-40)*(Rates!$F$13+Rates!$F$19),'NEG Commercial Win'!B373*(Rates!$F$13+Rates!$F$17))+Rates!$F$26</f>
        <v>5113.8883799999994</v>
      </c>
      <c r="E373" s="46">
        <f t="shared" si="20"/>
        <v>1118.6639099999989</v>
      </c>
      <c r="F373" s="47">
        <f t="shared" si="21"/>
        <v>0.28000026491627861</v>
      </c>
      <c r="G373" s="51">
        <f>'NEG Commercial'!E373</f>
        <v>2</v>
      </c>
      <c r="H373" s="48">
        <f t="shared" si="22"/>
        <v>1.9283427822129663E-5</v>
      </c>
      <c r="I373" s="48">
        <f t="shared" si="23"/>
        <v>0.98910486328049707</v>
      </c>
      <c r="K373" s="72"/>
      <c r="L373" s="72"/>
    </row>
    <row r="374" spans="2:12" x14ac:dyDescent="0.2">
      <c r="B374" s="51">
        <f>'NEG Commercial'!C374</f>
        <v>6999</v>
      </c>
      <c r="C374" s="45">
        <f>IF('NEG Commercial Win'!B374&gt;40,40*(Rates!$E$13+Rates!$E$17)+('NEG Commercial Win'!B374-40)*(Rates!$E$13+Rates!$E$19),'NEG Commercial Win'!B374*(Rates!$E$13+Rates!$E$17))+Rates!$E$26</f>
        <v>4006.5470700000005</v>
      </c>
      <c r="D374" s="45">
        <f>IF('NEG Commercial Win'!B374&gt;40,40*(Rates!$F$13+Rates!$F$17)+('NEG Commercial Win'!B374-40)*(Rates!$F$13+Rates!$F$19),'NEG Commercial Win'!B374*(Rates!$F$13+Rates!$F$17))+Rates!$F$26</f>
        <v>5128.4167799999987</v>
      </c>
      <c r="E374" s="46">
        <f t="shared" si="20"/>
        <v>1121.8697099999981</v>
      </c>
      <c r="F374" s="47">
        <f t="shared" si="21"/>
        <v>0.28000911767648295</v>
      </c>
      <c r="G374" s="51">
        <f>'NEG Commercial'!E374</f>
        <v>5</v>
      </c>
      <c r="H374" s="48">
        <f t="shared" si="22"/>
        <v>4.8208569555324151E-5</v>
      </c>
      <c r="I374" s="48">
        <f t="shared" si="23"/>
        <v>0.98915307185005241</v>
      </c>
      <c r="K374" s="72"/>
      <c r="L374" s="72"/>
    </row>
    <row r="375" spans="2:12" x14ac:dyDescent="0.2">
      <c r="B375" s="51">
        <f>'NEG Commercial'!C375</f>
        <v>7019</v>
      </c>
      <c r="C375" s="45">
        <f>IF('NEG Commercial Win'!B375&gt;40,40*(Rates!$E$13+Rates!$E$17)+('NEG Commercial Win'!B375-40)*(Rates!$E$13+Rates!$E$19),'NEG Commercial Win'!B375*(Rates!$E$13+Rates!$E$17))+Rates!$E$26</f>
        <v>4017.8696700000005</v>
      </c>
      <c r="D375" s="45">
        <f>IF('NEG Commercial Win'!B375&gt;40,40*(Rates!$F$13+Rates!$F$17)+('NEG Commercial Win'!B375-40)*(Rates!$F$13+Rates!$F$19),'NEG Commercial Win'!B375*(Rates!$F$13+Rates!$F$17))+Rates!$F$26</f>
        <v>5142.9451799999988</v>
      </c>
      <c r="E375" s="46">
        <f t="shared" si="20"/>
        <v>1125.0755099999983</v>
      </c>
      <c r="F375" s="47">
        <f t="shared" si="21"/>
        <v>0.28001792054145902</v>
      </c>
      <c r="G375" s="51">
        <f>'NEG Commercial'!E375</f>
        <v>8</v>
      </c>
      <c r="H375" s="48">
        <f t="shared" si="22"/>
        <v>7.7133711288518653E-5</v>
      </c>
      <c r="I375" s="48">
        <f t="shared" si="23"/>
        <v>0.98923020556134089</v>
      </c>
      <c r="K375" s="72"/>
      <c r="L375" s="72"/>
    </row>
    <row r="376" spans="2:12" x14ac:dyDescent="0.2">
      <c r="B376" s="51">
        <f>'NEG Commercial'!C376</f>
        <v>7039</v>
      </c>
      <c r="C376" s="45">
        <f>IF('NEG Commercial Win'!B376&gt;40,40*(Rates!$E$13+Rates!$E$17)+('NEG Commercial Win'!B376-40)*(Rates!$E$13+Rates!$E$19),'NEG Commercial Win'!B376*(Rates!$E$13+Rates!$E$17))+Rates!$E$26</f>
        <v>4029.1922700000005</v>
      </c>
      <c r="D376" s="45">
        <f>IF('NEG Commercial Win'!B376&gt;40,40*(Rates!$F$13+Rates!$F$17)+('NEG Commercial Win'!B376-40)*(Rates!$F$13+Rates!$F$19),'NEG Commercial Win'!B376*(Rates!$F$13+Rates!$F$17))+Rates!$F$26</f>
        <v>5157.4735799999989</v>
      </c>
      <c r="E376" s="46">
        <f t="shared" si="20"/>
        <v>1128.2813099999985</v>
      </c>
      <c r="F376" s="47">
        <f t="shared" si="21"/>
        <v>0.28002667393184449</v>
      </c>
      <c r="G376" s="51">
        <f>'NEG Commercial'!E376</f>
        <v>9</v>
      </c>
      <c r="H376" s="48">
        <f t="shared" si="22"/>
        <v>8.6775425199583478E-5</v>
      </c>
      <c r="I376" s="48">
        <f t="shared" si="23"/>
        <v>0.98931698098654053</v>
      </c>
      <c r="K376" s="72"/>
      <c r="L376" s="72"/>
    </row>
    <row r="377" spans="2:12" x14ac:dyDescent="0.2">
      <c r="B377" s="51">
        <f>'NEG Commercial'!C377</f>
        <v>7059</v>
      </c>
      <c r="C377" s="45">
        <f>IF('NEG Commercial Win'!B377&gt;40,40*(Rates!$E$13+Rates!$E$17)+('NEG Commercial Win'!B377-40)*(Rates!$E$13+Rates!$E$19),'NEG Commercial Win'!B377*(Rates!$E$13+Rates!$E$17))+Rates!$E$26</f>
        <v>4040.5148700000004</v>
      </c>
      <c r="D377" s="45">
        <f>IF('NEG Commercial Win'!B377&gt;40,40*(Rates!$F$13+Rates!$F$17)+('NEG Commercial Win'!B377-40)*(Rates!$F$13+Rates!$F$19),'NEG Commercial Win'!B377*(Rates!$F$13+Rates!$F$17))+Rates!$F$26</f>
        <v>5172.0019799999991</v>
      </c>
      <c r="E377" s="46">
        <f t="shared" si="20"/>
        <v>1131.4871099999987</v>
      </c>
      <c r="F377" s="47">
        <f t="shared" si="21"/>
        <v>0.2800353782635624</v>
      </c>
      <c r="G377" s="51">
        <f>'NEG Commercial'!E377</f>
        <v>5</v>
      </c>
      <c r="H377" s="48">
        <f t="shared" si="22"/>
        <v>4.8208569555324151E-5</v>
      </c>
      <c r="I377" s="48">
        <f t="shared" si="23"/>
        <v>0.98936518955609587</v>
      </c>
      <c r="K377" s="72"/>
      <c r="L377" s="72"/>
    </row>
    <row r="378" spans="2:12" x14ac:dyDescent="0.2">
      <c r="B378" s="51">
        <f>'NEG Commercial'!C378</f>
        <v>7079</v>
      </c>
      <c r="C378" s="45">
        <f>IF('NEG Commercial Win'!B378&gt;40,40*(Rates!$E$13+Rates!$E$17)+('NEG Commercial Win'!B378-40)*(Rates!$E$13+Rates!$E$19),'NEG Commercial Win'!B378*(Rates!$E$13+Rates!$E$17))+Rates!$E$26</f>
        <v>4051.8374700000004</v>
      </c>
      <c r="D378" s="45">
        <f>IF('NEG Commercial Win'!B378&gt;40,40*(Rates!$F$13+Rates!$F$17)+('NEG Commercial Win'!B378-40)*(Rates!$F$13+Rates!$F$19),'NEG Commercial Win'!B378*(Rates!$F$13+Rates!$F$17))+Rates!$F$26</f>
        <v>5186.5303799999992</v>
      </c>
      <c r="E378" s="46">
        <f t="shared" si="20"/>
        <v>1134.6929099999988</v>
      </c>
      <c r="F378" s="47">
        <f t="shared" si="21"/>
        <v>0.28004403394788657</v>
      </c>
      <c r="G378" s="51">
        <f>'NEG Commercial'!E378</f>
        <v>7</v>
      </c>
      <c r="H378" s="48">
        <f t="shared" si="22"/>
        <v>6.7491997377453814E-5</v>
      </c>
      <c r="I378" s="48">
        <f t="shared" si="23"/>
        <v>0.9894326815534733</v>
      </c>
      <c r="K378" s="72"/>
      <c r="L378" s="72"/>
    </row>
    <row r="379" spans="2:12" x14ac:dyDescent="0.2">
      <c r="B379" s="51">
        <f>'NEG Commercial'!C379</f>
        <v>7099</v>
      </c>
      <c r="C379" s="45">
        <f>IF('NEG Commercial Win'!B379&gt;40,40*(Rates!$E$13+Rates!$E$17)+('NEG Commercial Win'!B379-40)*(Rates!$E$13+Rates!$E$19),'NEG Commercial Win'!B379*(Rates!$E$13+Rates!$E$17))+Rates!$E$26</f>
        <v>4063.1600700000004</v>
      </c>
      <c r="D379" s="45">
        <f>IF('NEG Commercial Win'!B379&gt;40,40*(Rates!$F$13+Rates!$F$17)+('NEG Commercial Win'!B379-40)*(Rates!$F$13+Rates!$F$19),'NEG Commercial Win'!B379*(Rates!$F$13+Rates!$F$17))+Rates!$F$26</f>
        <v>5201.0587799999994</v>
      </c>
      <c r="E379" s="46">
        <f t="shared" si="20"/>
        <v>1137.898709999999</v>
      </c>
      <c r="F379" s="47">
        <f t="shared" si="21"/>
        <v>0.2800526413915066</v>
      </c>
      <c r="G379" s="51">
        <f>'NEG Commercial'!E379</f>
        <v>4</v>
      </c>
      <c r="H379" s="48">
        <f t="shared" si="22"/>
        <v>3.8566855644259326E-5</v>
      </c>
      <c r="I379" s="48">
        <f t="shared" si="23"/>
        <v>0.9894712484091176</v>
      </c>
      <c r="K379" s="72"/>
      <c r="L379" s="72"/>
    </row>
    <row r="380" spans="2:12" x14ac:dyDescent="0.2">
      <c r="B380" s="51">
        <f>'NEG Commercial'!C380</f>
        <v>7119</v>
      </c>
      <c r="C380" s="45">
        <f>IF('NEG Commercial Win'!B380&gt;40,40*(Rates!$E$13+Rates!$E$17)+('NEG Commercial Win'!B380-40)*(Rates!$E$13+Rates!$E$19),'NEG Commercial Win'!B380*(Rates!$E$13+Rates!$E$17))+Rates!$E$26</f>
        <v>4074.4826700000003</v>
      </c>
      <c r="D380" s="45">
        <f>IF('NEG Commercial Win'!B380&gt;40,40*(Rates!$F$13+Rates!$F$17)+('NEG Commercial Win'!B380-40)*(Rates!$F$13+Rates!$F$19),'NEG Commercial Win'!B380*(Rates!$F$13+Rates!$F$17))+Rates!$F$26</f>
        <v>5215.5871799999986</v>
      </c>
      <c r="E380" s="46">
        <f t="shared" si="20"/>
        <v>1141.1045099999983</v>
      </c>
      <c r="F380" s="47">
        <f t="shared" si="21"/>
        <v>0.28006120099659138</v>
      </c>
      <c r="G380" s="51">
        <f>'NEG Commercial'!E380</f>
        <v>3</v>
      </c>
      <c r="H380" s="48">
        <f t="shared" si="22"/>
        <v>2.8925141733194491E-5</v>
      </c>
      <c r="I380" s="48">
        <f t="shared" si="23"/>
        <v>0.98950017355085085</v>
      </c>
      <c r="K380" s="72"/>
      <c r="L380" s="72"/>
    </row>
    <row r="381" spans="2:12" x14ac:dyDescent="0.2">
      <c r="B381" s="51">
        <f>'NEG Commercial'!C381</f>
        <v>7139</v>
      </c>
      <c r="C381" s="45">
        <f>IF('NEG Commercial Win'!B381&gt;40,40*(Rates!$E$13+Rates!$E$17)+('NEG Commercial Win'!B381-40)*(Rates!$E$13+Rates!$E$19),'NEG Commercial Win'!B381*(Rates!$E$13+Rates!$E$17))+Rates!$E$26</f>
        <v>4085.8052700000003</v>
      </c>
      <c r="D381" s="45">
        <f>IF('NEG Commercial Win'!B381&gt;40,40*(Rates!$F$13+Rates!$F$17)+('NEG Commercial Win'!B381-40)*(Rates!$F$13+Rates!$F$19),'NEG Commercial Win'!B381*(Rates!$F$13+Rates!$F$17))+Rates!$F$26</f>
        <v>5230.1155799999988</v>
      </c>
      <c r="E381" s="46">
        <f t="shared" si="20"/>
        <v>1144.3103099999985</v>
      </c>
      <c r="F381" s="47">
        <f t="shared" si="21"/>
        <v>0.28006971316085222</v>
      </c>
      <c r="G381" s="51">
        <f>'NEG Commercial'!E381</f>
        <v>3</v>
      </c>
      <c r="H381" s="48">
        <f t="shared" si="22"/>
        <v>2.8925141733194491E-5</v>
      </c>
      <c r="I381" s="48">
        <f t="shared" si="23"/>
        <v>0.9895290986925841</v>
      </c>
      <c r="K381" s="72"/>
      <c r="L381" s="72"/>
    </row>
    <row r="382" spans="2:12" x14ac:dyDescent="0.2">
      <c r="B382" s="51">
        <f>'NEG Commercial'!C382</f>
        <v>7159</v>
      </c>
      <c r="C382" s="45">
        <f>IF('NEG Commercial Win'!B382&gt;40,40*(Rates!$E$13+Rates!$E$17)+('NEG Commercial Win'!B382-40)*(Rates!$E$13+Rates!$E$19),'NEG Commercial Win'!B382*(Rates!$E$13+Rates!$E$17))+Rates!$E$26</f>
        <v>4097.1278700000003</v>
      </c>
      <c r="D382" s="45">
        <f>IF('NEG Commercial Win'!B382&gt;40,40*(Rates!$F$13+Rates!$F$17)+('NEG Commercial Win'!B382-40)*(Rates!$F$13+Rates!$F$19),'NEG Commercial Win'!B382*(Rates!$F$13+Rates!$F$17))+Rates!$F$26</f>
        <v>5244.6439799999989</v>
      </c>
      <c r="E382" s="46">
        <f t="shared" si="20"/>
        <v>1147.5161099999987</v>
      </c>
      <c r="F382" s="47">
        <f t="shared" si="21"/>
        <v>0.28007817827760367</v>
      </c>
      <c r="G382" s="51">
        <f>'NEG Commercial'!E382</f>
        <v>6</v>
      </c>
      <c r="H382" s="48">
        <f t="shared" si="22"/>
        <v>5.7850283466388983E-5</v>
      </c>
      <c r="I382" s="48">
        <f t="shared" si="23"/>
        <v>0.98958694897605048</v>
      </c>
      <c r="K382" s="72"/>
      <c r="L382" s="72"/>
    </row>
    <row r="383" spans="2:12" x14ac:dyDescent="0.2">
      <c r="B383" s="51">
        <f>'NEG Commercial'!C383</f>
        <v>7179</v>
      </c>
      <c r="C383" s="45">
        <f>IF('NEG Commercial Win'!B383&gt;40,40*(Rates!$E$13+Rates!$E$17)+('NEG Commercial Win'!B383-40)*(Rates!$E$13+Rates!$E$19),'NEG Commercial Win'!B383*(Rates!$E$13+Rates!$E$17))+Rates!$E$26</f>
        <v>4108.4504700000007</v>
      </c>
      <c r="D383" s="45">
        <f>IF('NEG Commercial Win'!B383&gt;40,40*(Rates!$F$13+Rates!$F$17)+('NEG Commercial Win'!B383-40)*(Rates!$F$13+Rates!$F$19),'NEG Commercial Win'!B383*(Rates!$F$13+Rates!$F$17))+Rates!$F$26</f>
        <v>5259.1723799999991</v>
      </c>
      <c r="E383" s="46">
        <f t="shared" si="20"/>
        <v>1150.7219099999984</v>
      </c>
      <c r="F383" s="47">
        <f t="shared" si="21"/>
        <v>0.28008659673582437</v>
      </c>
      <c r="G383" s="51">
        <f>'NEG Commercial'!E383</f>
        <v>7</v>
      </c>
      <c r="H383" s="48">
        <f t="shared" si="22"/>
        <v>6.7491997377453814E-5</v>
      </c>
      <c r="I383" s="48">
        <f t="shared" si="23"/>
        <v>0.98965444097342792</v>
      </c>
      <c r="K383" s="72"/>
      <c r="L383" s="72"/>
    </row>
    <row r="384" spans="2:12" x14ac:dyDescent="0.2">
      <c r="B384" s="51">
        <f>'NEG Commercial'!C384</f>
        <v>7199</v>
      </c>
      <c r="C384" s="45">
        <f>IF('NEG Commercial Win'!B384&gt;40,40*(Rates!$E$13+Rates!$E$17)+('NEG Commercial Win'!B384-40)*(Rates!$E$13+Rates!$E$19),'NEG Commercial Win'!B384*(Rates!$E$13+Rates!$E$17))+Rates!$E$26</f>
        <v>4119.7730700000002</v>
      </c>
      <c r="D384" s="45">
        <f>IF('NEG Commercial Win'!B384&gt;40,40*(Rates!$F$13+Rates!$F$17)+('NEG Commercial Win'!B384-40)*(Rates!$F$13+Rates!$F$19),'NEG Commercial Win'!B384*(Rates!$F$13+Rates!$F$17))+Rates!$F$26</f>
        <v>5273.7007799999992</v>
      </c>
      <c r="E384" s="46">
        <f t="shared" si="20"/>
        <v>1153.927709999999</v>
      </c>
      <c r="F384" s="47">
        <f t="shared" si="21"/>
        <v>0.28009496892021746</v>
      </c>
      <c r="G384" s="51">
        <f>'NEG Commercial'!E384</f>
        <v>4</v>
      </c>
      <c r="H384" s="48">
        <f t="shared" si="22"/>
        <v>3.8566855644259326E-5</v>
      </c>
      <c r="I384" s="48">
        <f t="shared" si="23"/>
        <v>0.98969300782907221</v>
      </c>
      <c r="K384" s="72"/>
      <c r="L384" s="72"/>
    </row>
    <row r="385" spans="2:12" x14ac:dyDescent="0.2">
      <c r="B385" s="51">
        <f>'NEG Commercial'!C385</f>
        <v>7219</v>
      </c>
      <c r="C385" s="45">
        <f>IF('NEG Commercial Win'!B385&gt;40,40*(Rates!$E$13+Rates!$E$17)+('NEG Commercial Win'!B385-40)*(Rates!$E$13+Rates!$E$19),'NEG Commercial Win'!B385*(Rates!$E$13+Rates!$E$17))+Rates!$E$26</f>
        <v>4131.0956699999997</v>
      </c>
      <c r="D385" s="45">
        <f>IF('NEG Commercial Win'!B385&gt;40,40*(Rates!$F$13+Rates!$F$17)+('NEG Commercial Win'!B385-40)*(Rates!$F$13+Rates!$F$19),'NEG Commercial Win'!B385*(Rates!$F$13+Rates!$F$17))+Rates!$F$26</f>
        <v>5288.2291799999994</v>
      </c>
      <c r="E385" s="46">
        <f t="shared" si="20"/>
        <v>1157.1335099999997</v>
      </c>
      <c r="F385" s="47">
        <f t="shared" si="21"/>
        <v>0.2801032952112677</v>
      </c>
      <c r="G385" s="51">
        <f>'NEG Commercial'!E385</f>
        <v>7</v>
      </c>
      <c r="H385" s="48">
        <f t="shared" si="22"/>
        <v>6.7491997377453814E-5</v>
      </c>
      <c r="I385" s="48">
        <f t="shared" si="23"/>
        <v>0.98976049982644965</v>
      </c>
      <c r="K385" s="72"/>
      <c r="L385" s="72"/>
    </row>
    <row r="386" spans="2:12" x14ac:dyDescent="0.2">
      <c r="B386" s="51">
        <f>'NEG Commercial'!C386</f>
        <v>7239</v>
      </c>
      <c r="C386" s="45">
        <f>IF('NEG Commercial Win'!B386&gt;40,40*(Rates!$E$13+Rates!$E$17)+('NEG Commercial Win'!B386-40)*(Rates!$E$13+Rates!$E$19),'NEG Commercial Win'!B386*(Rates!$E$13+Rates!$E$17))+Rates!$E$26</f>
        <v>4142.4182700000001</v>
      </c>
      <c r="D386" s="45">
        <f>IF('NEG Commercial Win'!B386&gt;40,40*(Rates!$F$13+Rates!$F$17)+('NEG Commercial Win'!B386-40)*(Rates!$F$13+Rates!$F$19),'NEG Commercial Win'!B386*(Rates!$F$13+Rates!$F$17))+Rates!$F$26</f>
        <v>5302.7575799999986</v>
      </c>
      <c r="E386" s="46">
        <f t="shared" si="20"/>
        <v>1160.3393099999985</v>
      </c>
      <c r="F386" s="47">
        <f t="shared" si="21"/>
        <v>0.28011157598529962</v>
      </c>
      <c r="G386" s="51">
        <f>'NEG Commercial'!E386</f>
        <v>4</v>
      </c>
      <c r="H386" s="48">
        <f t="shared" si="22"/>
        <v>3.8566855644259326E-5</v>
      </c>
      <c r="I386" s="48">
        <f t="shared" si="23"/>
        <v>0.98979906668209394</v>
      </c>
      <c r="K386" s="72"/>
      <c r="L386" s="72"/>
    </row>
    <row r="387" spans="2:12" x14ac:dyDescent="0.2">
      <c r="B387" s="51">
        <f>'NEG Commercial'!C387</f>
        <v>7259</v>
      </c>
      <c r="C387" s="45">
        <f>IF('NEG Commercial Win'!B387&gt;40,40*(Rates!$E$13+Rates!$E$17)+('NEG Commercial Win'!B387-40)*(Rates!$E$13+Rates!$E$19),'NEG Commercial Win'!B387*(Rates!$E$13+Rates!$E$17))+Rates!$E$26</f>
        <v>4153.7408699999996</v>
      </c>
      <c r="D387" s="45">
        <f>IF('NEG Commercial Win'!B387&gt;40,40*(Rates!$F$13+Rates!$F$17)+('NEG Commercial Win'!B387-40)*(Rates!$F$13+Rates!$F$19),'NEG Commercial Win'!B387*(Rates!$F$13+Rates!$F$17))+Rates!$F$26</f>
        <v>5317.2859799999987</v>
      </c>
      <c r="E387" s="46">
        <f t="shared" si="20"/>
        <v>1163.5451099999991</v>
      </c>
      <c r="F387" s="47">
        <f t="shared" si="21"/>
        <v>0.28011981161453609</v>
      </c>
      <c r="G387" s="51">
        <f>'NEG Commercial'!E387</f>
        <v>4</v>
      </c>
      <c r="H387" s="48">
        <f t="shared" si="22"/>
        <v>3.8566855644259326E-5</v>
      </c>
      <c r="I387" s="48">
        <f t="shared" si="23"/>
        <v>0.98983763353773824</v>
      </c>
      <c r="K387" s="72"/>
      <c r="L387" s="72"/>
    </row>
    <row r="388" spans="2:12" x14ac:dyDescent="0.2">
      <c r="B388" s="51">
        <f>'NEG Commercial'!C388</f>
        <v>7279</v>
      </c>
      <c r="C388" s="45">
        <f>IF('NEG Commercial Win'!B388&gt;40,40*(Rates!$E$13+Rates!$E$17)+('NEG Commercial Win'!B388-40)*(Rates!$E$13+Rates!$E$19),'NEG Commercial Win'!B388*(Rates!$E$13+Rates!$E$17))+Rates!$E$26</f>
        <v>4165.0634700000001</v>
      </c>
      <c r="D388" s="45">
        <f>IF('NEG Commercial Win'!B388&gt;40,40*(Rates!$F$13+Rates!$F$17)+('NEG Commercial Win'!B388-40)*(Rates!$F$13+Rates!$F$19),'NEG Commercial Win'!B388*(Rates!$F$13+Rates!$F$17))+Rates!$F$26</f>
        <v>5331.8143799999989</v>
      </c>
      <c r="E388" s="46">
        <f t="shared" si="20"/>
        <v>1166.7509099999988</v>
      </c>
      <c r="F388" s="47">
        <f t="shared" si="21"/>
        <v>0.28012800246715058</v>
      </c>
      <c r="G388" s="51">
        <f>'NEG Commercial'!E388</f>
        <v>5</v>
      </c>
      <c r="H388" s="48">
        <f t="shared" si="22"/>
        <v>4.8208569555324151E-5</v>
      </c>
      <c r="I388" s="48">
        <f t="shared" si="23"/>
        <v>0.98988584210729358</v>
      </c>
      <c r="K388" s="72"/>
      <c r="L388" s="72"/>
    </row>
    <row r="389" spans="2:12" x14ac:dyDescent="0.2">
      <c r="B389" s="51">
        <f>'NEG Commercial'!C389</f>
        <v>7299</v>
      </c>
      <c r="C389" s="45">
        <f>IF('NEG Commercial Win'!B389&gt;40,40*(Rates!$E$13+Rates!$E$17)+('NEG Commercial Win'!B389-40)*(Rates!$E$13+Rates!$E$19),'NEG Commercial Win'!B389*(Rates!$E$13+Rates!$E$17))+Rates!$E$26</f>
        <v>4176.3860699999996</v>
      </c>
      <c r="D389" s="45">
        <f>IF('NEG Commercial Win'!B389&gt;40,40*(Rates!$F$13+Rates!$F$17)+('NEG Commercial Win'!B389-40)*(Rates!$F$13+Rates!$F$19),'NEG Commercial Win'!B389*(Rates!$F$13+Rates!$F$17))+Rates!$F$26</f>
        <v>5346.342779999999</v>
      </c>
      <c r="E389" s="46">
        <f t="shared" si="20"/>
        <v>1169.9567099999995</v>
      </c>
      <c r="F389" s="47">
        <f t="shared" si="21"/>
        <v>0.28013614890732541</v>
      </c>
      <c r="G389" s="51">
        <f>'NEG Commercial'!E389</f>
        <v>2</v>
      </c>
      <c r="H389" s="48">
        <f t="shared" si="22"/>
        <v>1.9283427822129663E-5</v>
      </c>
      <c r="I389" s="48">
        <f t="shared" si="23"/>
        <v>0.98990512553511567</v>
      </c>
      <c r="K389" s="72"/>
      <c r="L389" s="72"/>
    </row>
    <row r="390" spans="2:12" x14ac:dyDescent="0.2">
      <c r="B390" s="51">
        <f>'NEG Commercial'!C390</f>
        <v>7319</v>
      </c>
      <c r="C390" s="45">
        <f>IF('NEG Commercial Win'!B390&gt;40,40*(Rates!$E$13+Rates!$E$17)+('NEG Commercial Win'!B390-40)*(Rates!$E$13+Rates!$E$19),'NEG Commercial Win'!B390*(Rates!$E$13+Rates!$E$17))+Rates!$E$26</f>
        <v>4187.70867</v>
      </c>
      <c r="D390" s="45">
        <f>IF('NEG Commercial Win'!B390&gt;40,40*(Rates!$F$13+Rates!$F$17)+('NEG Commercial Win'!B390-40)*(Rates!$F$13+Rates!$F$19),'NEG Commercial Win'!B390*(Rates!$F$13+Rates!$F$17))+Rates!$F$26</f>
        <v>5360.8711799999992</v>
      </c>
      <c r="E390" s="46">
        <f t="shared" si="20"/>
        <v>1173.1625099999992</v>
      </c>
      <c r="F390" s="47">
        <f t="shared" si="21"/>
        <v>0.28014425129530302</v>
      </c>
      <c r="G390" s="51">
        <f>'NEG Commercial'!E390</f>
        <v>4</v>
      </c>
      <c r="H390" s="48">
        <f t="shared" si="22"/>
        <v>3.8566855644259326E-5</v>
      </c>
      <c r="I390" s="48">
        <f t="shared" si="23"/>
        <v>0.98994369239075997</v>
      </c>
      <c r="K390" s="72"/>
      <c r="L390" s="72"/>
    </row>
    <row r="391" spans="2:12" x14ac:dyDescent="0.2">
      <c r="B391" s="51">
        <f>'NEG Commercial'!C391</f>
        <v>7339</v>
      </c>
      <c r="C391" s="45">
        <f>IF('NEG Commercial Win'!B391&gt;40,40*(Rates!$E$13+Rates!$E$17)+('NEG Commercial Win'!B391-40)*(Rates!$E$13+Rates!$E$19),'NEG Commercial Win'!B391*(Rates!$E$13+Rates!$E$17))+Rates!$E$26</f>
        <v>4199.0312700000004</v>
      </c>
      <c r="D391" s="45">
        <f>IF('NEG Commercial Win'!B391&gt;40,40*(Rates!$F$13+Rates!$F$17)+('NEG Commercial Win'!B391-40)*(Rates!$F$13+Rates!$F$19),'NEG Commercial Win'!B391*(Rates!$F$13+Rates!$F$17))+Rates!$F$26</f>
        <v>5375.3995799999993</v>
      </c>
      <c r="E391" s="46">
        <f t="shared" ref="E391:E454" si="24">D391-C391</f>
        <v>1176.3683099999989</v>
      </c>
      <c r="F391" s="47">
        <f t="shared" ref="F391:F454" si="25">E391/C391</f>
        <v>0.28015230998744117</v>
      </c>
      <c r="G391" s="51">
        <f>'NEG Commercial'!E391</f>
        <v>5</v>
      </c>
      <c r="H391" s="48">
        <f t="shared" ref="H391:H454" si="26">G391/SUM($G$6:$G$950)</f>
        <v>4.8208569555324151E-5</v>
      </c>
      <c r="I391" s="48">
        <f t="shared" si="23"/>
        <v>0.98999190096031531</v>
      </c>
      <c r="K391" s="72"/>
      <c r="L391" s="72"/>
    </row>
    <row r="392" spans="2:12" x14ac:dyDescent="0.2">
      <c r="B392" s="51">
        <f>'NEG Commercial'!C392</f>
        <v>7359</v>
      </c>
      <c r="C392" s="45">
        <f>IF('NEG Commercial Win'!B392&gt;40,40*(Rates!$E$13+Rates!$E$17)+('NEG Commercial Win'!B392-40)*(Rates!$E$13+Rates!$E$19),'NEG Commercial Win'!B392*(Rates!$E$13+Rates!$E$17))+Rates!$E$26</f>
        <v>4210.3538699999999</v>
      </c>
      <c r="D392" s="45">
        <f>IF('NEG Commercial Win'!B392&gt;40,40*(Rates!$F$13+Rates!$F$17)+('NEG Commercial Win'!B392-40)*(Rates!$F$13+Rates!$F$19),'NEG Commercial Win'!B392*(Rates!$F$13+Rates!$F$17))+Rates!$F$26</f>
        <v>5389.9279799999986</v>
      </c>
      <c r="E392" s="46">
        <f t="shared" si="24"/>
        <v>1179.5741099999987</v>
      </c>
      <c r="F392" s="47">
        <f t="shared" si="25"/>
        <v>0.28016032533626412</v>
      </c>
      <c r="G392" s="51">
        <f>'NEG Commercial'!E392</f>
        <v>4</v>
      </c>
      <c r="H392" s="48">
        <f t="shared" si="26"/>
        <v>3.8566855644259326E-5</v>
      </c>
      <c r="I392" s="48">
        <f t="shared" ref="I392:I455" si="27">H392+I391</f>
        <v>0.9900304678159596</v>
      </c>
      <c r="K392" s="72"/>
      <c r="L392" s="72"/>
    </row>
    <row r="393" spans="2:12" x14ac:dyDescent="0.2">
      <c r="B393" s="51">
        <f>'NEG Commercial'!C393</f>
        <v>7379</v>
      </c>
      <c r="C393" s="45">
        <f>IF('NEG Commercial Win'!B393&gt;40,40*(Rates!$E$13+Rates!$E$17)+('NEG Commercial Win'!B393-40)*(Rates!$E$13+Rates!$E$19),'NEG Commercial Win'!B393*(Rates!$E$13+Rates!$E$17))+Rates!$E$26</f>
        <v>4221.6764700000003</v>
      </c>
      <c r="D393" s="45">
        <f>IF('NEG Commercial Win'!B393&gt;40,40*(Rates!$F$13+Rates!$F$17)+('NEG Commercial Win'!B393-40)*(Rates!$F$13+Rates!$F$19),'NEG Commercial Win'!B393*(Rates!$F$13+Rates!$F$17))+Rates!$F$26</f>
        <v>5404.4563799999987</v>
      </c>
      <c r="E393" s="46">
        <f t="shared" si="24"/>
        <v>1182.7799099999984</v>
      </c>
      <c r="F393" s="47">
        <f t="shared" si="25"/>
        <v>0.28016829769051399</v>
      </c>
      <c r="G393" s="51">
        <f>'NEG Commercial'!E393</f>
        <v>5</v>
      </c>
      <c r="H393" s="48">
        <f t="shared" si="26"/>
        <v>4.8208569555324151E-5</v>
      </c>
      <c r="I393" s="48">
        <f t="shared" si="27"/>
        <v>0.99007867638551494</v>
      </c>
      <c r="K393" s="72"/>
      <c r="L393" s="72"/>
    </row>
    <row r="394" spans="2:12" x14ac:dyDescent="0.2">
      <c r="B394" s="51">
        <f>'NEG Commercial'!C394</f>
        <v>7399</v>
      </c>
      <c r="C394" s="45">
        <f>IF('NEG Commercial Win'!B394&gt;40,40*(Rates!$E$13+Rates!$E$17)+('NEG Commercial Win'!B394-40)*(Rates!$E$13+Rates!$E$19),'NEG Commercial Win'!B394*(Rates!$E$13+Rates!$E$17))+Rates!$E$26</f>
        <v>4232.9990699999998</v>
      </c>
      <c r="D394" s="45">
        <f>IF('NEG Commercial Win'!B394&gt;40,40*(Rates!$F$13+Rates!$F$17)+('NEG Commercial Win'!B394-40)*(Rates!$F$13+Rates!$F$19),'NEG Commercial Win'!B394*(Rates!$F$13+Rates!$F$17))+Rates!$F$26</f>
        <v>5418.9847799999989</v>
      </c>
      <c r="E394" s="46">
        <f t="shared" si="24"/>
        <v>1185.985709999999</v>
      </c>
      <c r="F394" s="47">
        <f t="shared" si="25"/>
        <v>0.28017622739520209</v>
      </c>
      <c r="G394" s="51">
        <f>'NEG Commercial'!E394</f>
        <v>5</v>
      </c>
      <c r="H394" s="48">
        <f t="shared" si="26"/>
        <v>4.8208569555324151E-5</v>
      </c>
      <c r="I394" s="48">
        <f t="shared" si="27"/>
        <v>0.99012688495507029</v>
      </c>
      <c r="K394" s="72"/>
      <c r="L394" s="72"/>
    </row>
    <row r="395" spans="2:12" x14ac:dyDescent="0.2">
      <c r="B395" s="51">
        <f>'NEG Commercial'!C395</f>
        <v>7419</v>
      </c>
      <c r="C395" s="45">
        <f>IF('NEG Commercial Win'!B395&gt;40,40*(Rates!$E$13+Rates!$E$17)+('NEG Commercial Win'!B395-40)*(Rates!$E$13+Rates!$E$19),'NEG Commercial Win'!B395*(Rates!$E$13+Rates!$E$17))+Rates!$E$26</f>
        <v>4244.3216700000003</v>
      </c>
      <c r="D395" s="45">
        <f>IF('NEG Commercial Win'!B395&gt;40,40*(Rates!$F$13+Rates!$F$17)+('NEG Commercial Win'!B395-40)*(Rates!$F$13+Rates!$F$19),'NEG Commercial Win'!B395*(Rates!$F$13+Rates!$F$17))+Rates!$F$26</f>
        <v>5433.513179999999</v>
      </c>
      <c r="E395" s="46">
        <f t="shared" si="24"/>
        <v>1189.1915099999987</v>
      </c>
      <c r="F395" s="47">
        <f t="shared" si="25"/>
        <v>0.28018411479165733</v>
      </c>
      <c r="G395" s="51">
        <f>'NEG Commercial'!E395</f>
        <v>6</v>
      </c>
      <c r="H395" s="48">
        <f t="shared" si="26"/>
        <v>5.7850283466388983E-5</v>
      </c>
      <c r="I395" s="48">
        <f t="shared" si="27"/>
        <v>0.99018473523853667</v>
      </c>
      <c r="K395" s="72"/>
      <c r="L395" s="72"/>
    </row>
    <row r="396" spans="2:12" x14ac:dyDescent="0.2">
      <c r="B396" s="51">
        <f>'NEG Commercial'!C396</f>
        <v>7439</v>
      </c>
      <c r="C396" s="45">
        <f>IF('NEG Commercial Win'!B396&gt;40,40*(Rates!$E$13+Rates!$E$17)+('NEG Commercial Win'!B396-40)*(Rates!$E$13+Rates!$E$19),'NEG Commercial Win'!B396*(Rates!$E$13+Rates!$E$17))+Rates!$E$26</f>
        <v>4255.6442699999998</v>
      </c>
      <c r="D396" s="45">
        <f>IF('NEG Commercial Win'!B396&gt;40,40*(Rates!$F$13+Rates!$F$17)+('NEG Commercial Win'!B396-40)*(Rates!$F$13+Rates!$F$19),'NEG Commercial Win'!B396*(Rates!$F$13+Rates!$F$17))+Rates!$F$26</f>
        <v>5448.0415799999992</v>
      </c>
      <c r="E396" s="46">
        <f t="shared" si="24"/>
        <v>1192.3973099999994</v>
      </c>
      <c r="F396" s="47">
        <f t="shared" si="25"/>
        <v>0.28019196021757697</v>
      </c>
      <c r="G396" s="51">
        <f>'NEG Commercial'!E396</f>
        <v>2</v>
      </c>
      <c r="H396" s="48">
        <f t="shared" si="26"/>
        <v>1.9283427822129663E-5</v>
      </c>
      <c r="I396" s="48">
        <f t="shared" si="27"/>
        <v>0.99020401866635877</v>
      </c>
      <c r="K396" s="72"/>
      <c r="L396" s="72"/>
    </row>
    <row r="397" spans="2:12" x14ac:dyDescent="0.2">
      <c r="B397" s="51">
        <f>'NEG Commercial'!C397</f>
        <v>7459</v>
      </c>
      <c r="C397" s="45">
        <f>IF('NEG Commercial Win'!B397&gt;40,40*(Rates!$E$13+Rates!$E$17)+('NEG Commercial Win'!B397-40)*(Rates!$E$13+Rates!$E$19),'NEG Commercial Win'!B397*(Rates!$E$13+Rates!$E$17))+Rates!$E$26</f>
        <v>4266.9668700000002</v>
      </c>
      <c r="D397" s="45">
        <f>IF('NEG Commercial Win'!B397&gt;40,40*(Rates!$F$13+Rates!$F$17)+('NEG Commercial Win'!B397-40)*(Rates!$F$13+Rates!$F$19),'NEG Commercial Win'!B397*(Rates!$F$13+Rates!$F$17))+Rates!$F$26</f>
        <v>5462.5699799999993</v>
      </c>
      <c r="E397" s="46">
        <f t="shared" si="24"/>
        <v>1195.6031099999991</v>
      </c>
      <c r="F397" s="47">
        <f t="shared" si="25"/>
        <v>0.28019976400707303</v>
      </c>
      <c r="G397" s="51">
        <f>'NEG Commercial'!E397</f>
        <v>1</v>
      </c>
      <c r="H397" s="48">
        <f t="shared" si="26"/>
        <v>9.6417139110648316E-6</v>
      </c>
      <c r="I397" s="48">
        <f t="shared" si="27"/>
        <v>0.99021366038026981</v>
      </c>
      <c r="K397" s="72"/>
      <c r="L397" s="72"/>
    </row>
    <row r="398" spans="2:12" x14ac:dyDescent="0.2">
      <c r="B398" s="51">
        <f>'NEG Commercial'!C398</f>
        <v>7479</v>
      </c>
      <c r="C398" s="45">
        <f>IF('NEG Commercial Win'!B398&gt;40,40*(Rates!$E$13+Rates!$E$17)+('NEG Commercial Win'!B398-40)*(Rates!$E$13+Rates!$E$19),'NEG Commercial Win'!B398*(Rates!$E$13+Rates!$E$17))+Rates!$E$26</f>
        <v>4278.2894699999997</v>
      </c>
      <c r="D398" s="45">
        <f>IF('NEG Commercial Win'!B398&gt;40,40*(Rates!$F$13+Rates!$F$17)+('NEG Commercial Win'!B398-40)*(Rates!$F$13+Rates!$F$19),'NEG Commercial Win'!B398*(Rates!$F$13+Rates!$F$17))+Rates!$F$26</f>
        <v>5477.0983799999985</v>
      </c>
      <c r="E398" s="46">
        <f t="shared" si="24"/>
        <v>1198.8089099999988</v>
      </c>
      <c r="F398" s="47">
        <f t="shared" si="25"/>
        <v>0.28020752649072128</v>
      </c>
      <c r="G398" s="51">
        <f>'NEG Commercial'!E398</f>
        <v>2</v>
      </c>
      <c r="H398" s="48">
        <f t="shared" si="26"/>
        <v>1.9283427822129663E-5</v>
      </c>
      <c r="I398" s="48">
        <f t="shared" si="27"/>
        <v>0.9902329438080919</v>
      </c>
      <c r="K398" s="72"/>
      <c r="L398" s="72"/>
    </row>
    <row r="399" spans="2:12" x14ac:dyDescent="0.2">
      <c r="B399" s="51">
        <f>'NEG Commercial'!C399</f>
        <v>7499</v>
      </c>
      <c r="C399" s="45">
        <f>IF('NEG Commercial Win'!B399&gt;40,40*(Rates!$E$13+Rates!$E$17)+('NEG Commercial Win'!B399-40)*(Rates!$E$13+Rates!$E$19),'NEG Commercial Win'!B399*(Rates!$E$13+Rates!$E$17))+Rates!$E$26</f>
        <v>4289.6120700000001</v>
      </c>
      <c r="D399" s="45">
        <f>IF('NEG Commercial Win'!B399&gt;40,40*(Rates!$F$13+Rates!$F$17)+('NEG Commercial Win'!B399-40)*(Rates!$F$13+Rates!$F$19),'NEG Commercial Win'!B399*(Rates!$F$13+Rates!$F$17))+Rates!$F$26</f>
        <v>5491.6267799999987</v>
      </c>
      <c r="E399" s="46">
        <f t="shared" si="24"/>
        <v>1202.0147099999986</v>
      </c>
      <c r="F399" s="47">
        <f t="shared" si="25"/>
        <v>0.28021524799560688</v>
      </c>
      <c r="G399" s="51">
        <f>'NEG Commercial'!E399</f>
        <v>3</v>
      </c>
      <c r="H399" s="48">
        <f t="shared" si="26"/>
        <v>2.8925141733194491E-5</v>
      </c>
      <c r="I399" s="48">
        <f t="shared" si="27"/>
        <v>0.99026186894982515</v>
      </c>
      <c r="K399" s="72"/>
      <c r="L399" s="72"/>
    </row>
    <row r="400" spans="2:12" x14ac:dyDescent="0.2">
      <c r="B400" s="51">
        <f>'NEG Commercial'!C400</f>
        <v>7519</v>
      </c>
      <c r="C400" s="45">
        <f>IF('NEG Commercial Win'!B400&gt;40,40*(Rates!$E$13+Rates!$E$17)+('NEG Commercial Win'!B400-40)*(Rates!$E$13+Rates!$E$19),'NEG Commercial Win'!B400*(Rates!$E$13+Rates!$E$17))+Rates!$E$26</f>
        <v>4300.9346699999996</v>
      </c>
      <c r="D400" s="45">
        <f>IF('NEG Commercial Win'!B400&gt;40,40*(Rates!$F$13+Rates!$F$17)+('NEG Commercial Win'!B400-40)*(Rates!$F$13+Rates!$F$19),'NEG Commercial Win'!B400*(Rates!$F$13+Rates!$F$17))+Rates!$F$26</f>
        <v>5506.1551799999988</v>
      </c>
      <c r="E400" s="46">
        <f t="shared" si="24"/>
        <v>1205.2205099999992</v>
      </c>
      <c r="F400" s="47">
        <f t="shared" si="25"/>
        <v>0.28022292884537103</v>
      </c>
      <c r="G400" s="51">
        <f>'NEG Commercial'!E400</f>
        <v>4</v>
      </c>
      <c r="H400" s="48">
        <f t="shared" si="26"/>
        <v>3.8566855644259326E-5</v>
      </c>
      <c r="I400" s="48">
        <f t="shared" si="27"/>
        <v>0.99030043580546945</v>
      </c>
      <c r="K400" s="72"/>
      <c r="L400" s="72"/>
    </row>
    <row r="401" spans="2:12" x14ac:dyDescent="0.2">
      <c r="B401" s="51">
        <f>'NEG Commercial'!C401</f>
        <v>7539</v>
      </c>
      <c r="C401" s="45">
        <f>IF('NEG Commercial Win'!B401&gt;40,40*(Rates!$E$13+Rates!$E$17)+('NEG Commercial Win'!B401-40)*(Rates!$E$13+Rates!$E$19),'NEG Commercial Win'!B401*(Rates!$E$13+Rates!$E$17))+Rates!$E$26</f>
        <v>4312.2572700000001</v>
      </c>
      <c r="D401" s="45">
        <f>IF('NEG Commercial Win'!B401&gt;40,40*(Rates!$F$13+Rates!$F$17)+('NEG Commercial Win'!B401-40)*(Rates!$F$13+Rates!$F$19),'NEG Commercial Win'!B401*(Rates!$F$13+Rates!$F$17))+Rates!$F$26</f>
        <v>5520.683579999999</v>
      </c>
      <c r="E401" s="46">
        <f t="shared" si="24"/>
        <v>1208.4263099999989</v>
      </c>
      <c r="F401" s="47">
        <f t="shared" si="25"/>
        <v>0.28023056936025503</v>
      </c>
      <c r="G401" s="51">
        <f>'NEG Commercial'!E401</f>
        <v>3</v>
      </c>
      <c r="H401" s="48">
        <f t="shared" si="26"/>
        <v>2.8925141733194491E-5</v>
      </c>
      <c r="I401" s="48">
        <f t="shared" si="27"/>
        <v>0.9903293609472027</v>
      </c>
      <c r="K401" s="72"/>
      <c r="L401" s="72"/>
    </row>
    <row r="402" spans="2:12" x14ac:dyDescent="0.2">
      <c r="B402" s="51">
        <f>'NEG Commercial'!C402</f>
        <v>7559</v>
      </c>
      <c r="C402" s="45">
        <f>IF('NEG Commercial Win'!B402&gt;40,40*(Rates!$E$13+Rates!$E$17)+('NEG Commercial Win'!B402-40)*(Rates!$E$13+Rates!$E$19),'NEG Commercial Win'!B402*(Rates!$E$13+Rates!$E$17))+Rates!$E$26</f>
        <v>4323.5798699999996</v>
      </c>
      <c r="D402" s="45">
        <f>IF('NEG Commercial Win'!B402&gt;40,40*(Rates!$F$13+Rates!$F$17)+('NEG Commercial Win'!B402-40)*(Rates!$F$13+Rates!$F$19),'NEG Commercial Win'!B402*(Rates!$F$13+Rates!$F$17))+Rates!$F$26</f>
        <v>5535.2119799999991</v>
      </c>
      <c r="E402" s="46">
        <f t="shared" si="24"/>
        <v>1211.6321099999996</v>
      </c>
      <c r="F402" s="47">
        <f t="shared" si="25"/>
        <v>0.28023816985714656</v>
      </c>
      <c r="G402" s="51">
        <f>'NEG Commercial'!E402</f>
        <v>2</v>
      </c>
      <c r="H402" s="48">
        <f t="shared" si="26"/>
        <v>1.9283427822129663E-5</v>
      </c>
      <c r="I402" s="48">
        <f t="shared" si="27"/>
        <v>0.99034864437502479</v>
      </c>
      <c r="K402" s="72"/>
      <c r="L402" s="72"/>
    </row>
    <row r="403" spans="2:12" x14ac:dyDescent="0.2">
      <c r="B403" s="51">
        <f>'NEG Commercial'!C403</f>
        <v>7579</v>
      </c>
      <c r="C403" s="45">
        <f>IF('NEG Commercial Win'!B403&gt;40,40*(Rates!$E$13+Rates!$E$17)+('NEG Commercial Win'!B403-40)*(Rates!$E$13+Rates!$E$19),'NEG Commercial Win'!B403*(Rates!$E$13+Rates!$E$17))+Rates!$E$26</f>
        <v>4334.90247</v>
      </c>
      <c r="D403" s="45">
        <f>IF('NEG Commercial Win'!B403&gt;40,40*(Rates!$F$13+Rates!$F$17)+('NEG Commercial Win'!B403-40)*(Rates!$F$13+Rates!$F$19),'NEG Commercial Win'!B403*(Rates!$F$13+Rates!$F$17))+Rates!$F$26</f>
        <v>5549.7403799999993</v>
      </c>
      <c r="E403" s="46">
        <f t="shared" si="24"/>
        <v>1214.8379099999993</v>
      </c>
      <c r="F403" s="47">
        <f t="shared" si="25"/>
        <v>0.2802457306496216</v>
      </c>
      <c r="G403" s="51">
        <f>'NEG Commercial'!E403</f>
        <v>4</v>
      </c>
      <c r="H403" s="48">
        <f t="shared" si="26"/>
        <v>3.8566855644259326E-5</v>
      </c>
      <c r="I403" s="48">
        <f t="shared" si="27"/>
        <v>0.99038721123066908</v>
      </c>
      <c r="K403" s="72"/>
      <c r="L403" s="72"/>
    </row>
    <row r="404" spans="2:12" x14ac:dyDescent="0.2">
      <c r="B404" s="51">
        <f>'NEG Commercial'!C404</f>
        <v>7599</v>
      </c>
      <c r="C404" s="45">
        <f>IF('NEG Commercial Win'!B404&gt;40,40*(Rates!$E$13+Rates!$E$17)+('NEG Commercial Win'!B404-40)*(Rates!$E$13+Rates!$E$19),'NEG Commercial Win'!B404*(Rates!$E$13+Rates!$E$17))+Rates!$E$26</f>
        <v>4346.2250700000004</v>
      </c>
      <c r="D404" s="45">
        <f>IF('NEG Commercial Win'!B404&gt;40,40*(Rates!$F$13+Rates!$F$17)+('NEG Commercial Win'!B404-40)*(Rates!$F$13+Rates!$F$19),'NEG Commercial Win'!B404*(Rates!$F$13+Rates!$F$17))+Rates!$F$26</f>
        <v>5564.2687799999985</v>
      </c>
      <c r="E404" s="46">
        <f t="shared" si="24"/>
        <v>1218.0437099999981</v>
      </c>
      <c r="F404" s="47">
        <f t="shared" si="25"/>
        <v>0.28025325204798884</v>
      </c>
      <c r="G404" s="51">
        <f>'NEG Commercial'!E404</f>
        <v>5</v>
      </c>
      <c r="H404" s="48">
        <f t="shared" si="26"/>
        <v>4.8208569555324151E-5</v>
      </c>
      <c r="I404" s="48">
        <f t="shared" si="27"/>
        <v>0.99043541980022443</v>
      </c>
      <c r="K404" s="72"/>
      <c r="L404" s="72"/>
    </row>
    <row r="405" spans="2:12" x14ac:dyDescent="0.2">
      <c r="B405" s="51">
        <f>'NEG Commercial'!C405</f>
        <v>7619</v>
      </c>
      <c r="C405" s="45">
        <f>IF('NEG Commercial Win'!B405&gt;40,40*(Rates!$E$13+Rates!$E$17)+('NEG Commercial Win'!B405-40)*(Rates!$E$13+Rates!$E$19),'NEG Commercial Win'!B405*(Rates!$E$13+Rates!$E$17))+Rates!$E$26</f>
        <v>4357.5476699999999</v>
      </c>
      <c r="D405" s="45">
        <f>IF('NEG Commercial Win'!B405&gt;40,40*(Rates!$F$13+Rates!$F$17)+('NEG Commercial Win'!B405-40)*(Rates!$F$13+Rates!$F$19),'NEG Commercial Win'!B405*(Rates!$F$13+Rates!$F$17))+Rates!$F$26</f>
        <v>5578.7971799999987</v>
      </c>
      <c r="E405" s="46">
        <f t="shared" si="24"/>
        <v>1221.2495099999987</v>
      </c>
      <c r="F405" s="47">
        <f t="shared" si="25"/>
        <v>0.28026073435933263</v>
      </c>
      <c r="G405" s="51">
        <f>'NEG Commercial'!E405</f>
        <v>2</v>
      </c>
      <c r="H405" s="48">
        <f t="shared" si="26"/>
        <v>1.9283427822129663E-5</v>
      </c>
      <c r="I405" s="48">
        <f t="shared" si="27"/>
        <v>0.99045470322804652</v>
      </c>
      <c r="K405" s="72"/>
      <c r="L405" s="72"/>
    </row>
    <row r="406" spans="2:12" x14ac:dyDescent="0.2">
      <c r="B406" s="51">
        <f>'NEG Commercial'!C406</f>
        <v>7639</v>
      </c>
      <c r="C406" s="45">
        <f>IF('NEG Commercial Win'!B406&gt;40,40*(Rates!$E$13+Rates!$E$17)+('NEG Commercial Win'!B406-40)*(Rates!$E$13+Rates!$E$19),'NEG Commercial Win'!B406*(Rates!$E$13+Rates!$E$17))+Rates!$E$26</f>
        <v>4368.8702700000003</v>
      </c>
      <c r="D406" s="45">
        <f>IF('NEG Commercial Win'!B406&gt;40,40*(Rates!$F$13+Rates!$F$17)+('NEG Commercial Win'!B406-40)*(Rates!$F$13+Rates!$F$19),'NEG Commercial Win'!B406*(Rates!$F$13+Rates!$F$17))+Rates!$F$26</f>
        <v>5593.3255799999988</v>
      </c>
      <c r="E406" s="46">
        <f t="shared" si="24"/>
        <v>1224.4553099999985</v>
      </c>
      <c r="F406" s="47">
        <f t="shared" si="25"/>
        <v>0.28026817788755226</v>
      </c>
      <c r="G406" s="51">
        <f>'NEG Commercial'!E406</f>
        <v>3</v>
      </c>
      <c r="H406" s="48">
        <f t="shared" si="26"/>
        <v>2.8925141733194491E-5</v>
      </c>
      <c r="I406" s="48">
        <f t="shared" si="27"/>
        <v>0.99048362836977977</v>
      </c>
      <c r="K406" s="72"/>
      <c r="L406" s="72"/>
    </row>
    <row r="407" spans="2:12" x14ac:dyDescent="0.2">
      <c r="B407" s="51">
        <f>'NEG Commercial'!C407</f>
        <v>7659</v>
      </c>
      <c r="C407" s="45">
        <f>IF('NEG Commercial Win'!B407&gt;40,40*(Rates!$E$13+Rates!$E$17)+('NEG Commercial Win'!B407-40)*(Rates!$E$13+Rates!$E$19),'NEG Commercial Win'!B407*(Rates!$E$13+Rates!$E$17))+Rates!$E$26</f>
        <v>4380.1928699999999</v>
      </c>
      <c r="D407" s="45">
        <f>IF('NEG Commercial Win'!B407&gt;40,40*(Rates!$F$13+Rates!$F$17)+('NEG Commercial Win'!B407-40)*(Rates!$F$13+Rates!$F$19),'NEG Commercial Win'!B407*(Rates!$F$13+Rates!$F$17))+Rates!$F$26</f>
        <v>5607.853979999999</v>
      </c>
      <c r="E407" s="46">
        <f t="shared" si="24"/>
        <v>1227.6611099999991</v>
      </c>
      <c r="F407" s="47">
        <f t="shared" si="25"/>
        <v>0.2802755829334061</v>
      </c>
      <c r="G407" s="51">
        <f>'NEG Commercial'!E407</f>
        <v>1</v>
      </c>
      <c r="H407" s="48">
        <f t="shared" si="26"/>
        <v>9.6417139110648316E-6</v>
      </c>
      <c r="I407" s="48">
        <f t="shared" si="27"/>
        <v>0.99049327008369081</v>
      </c>
      <c r="K407" s="72"/>
      <c r="L407" s="72"/>
    </row>
    <row r="408" spans="2:12" x14ac:dyDescent="0.2">
      <c r="B408" s="51">
        <f>'NEG Commercial'!C408</f>
        <v>7679</v>
      </c>
      <c r="C408" s="45">
        <f>IF('NEG Commercial Win'!B408&gt;40,40*(Rates!$E$13+Rates!$E$17)+('NEG Commercial Win'!B408-40)*(Rates!$E$13+Rates!$E$19),'NEG Commercial Win'!B408*(Rates!$E$13+Rates!$E$17))+Rates!$E$26</f>
        <v>4391.5154700000003</v>
      </c>
      <c r="D408" s="45">
        <f>IF('NEG Commercial Win'!B408&gt;40,40*(Rates!$F$13+Rates!$F$17)+('NEG Commercial Win'!B408-40)*(Rates!$F$13+Rates!$F$19),'NEG Commercial Win'!B408*(Rates!$F$13+Rates!$F$17))+Rates!$F$26</f>
        <v>5622.3823799999991</v>
      </c>
      <c r="E408" s="46">
        <f t="shared" si="24"/>
        <v>1230.8669099999988</v>
      </c>
      <c r="F408" s="47">
        <f t="shared" si="25"/>
        <v>0.28028294979454982</v>
      </c>
      <c r="G408" s="51">
        <f>'NEG Commercial'!E408</f>
        <v>4</v>
      </c>
      <c r="H408" s="48">
        <f t="shared" si="26"/>
        <v>3.8566855644259326E-5</v>
      </c>
      <c r="I408" s="48">
        <f t="shared" si="27"/>
        <v>0.99053183693933511</v>
      </c>
      <c r="K408" s="72"/>
      <c r="L408" s="72"/>
    </row>
    <row r="409" spans="2:12" x14ac:dyDescent="0.2">
      <c r="B409" s="51">
        <f>'NEG Commercial'!C409</f>
        <v>7699</v>
      </c>
      <c r="C409" s="45">
        <f>IF('NEG Commercial Win'!B409&gt;40,40*(Rates!$E$13+Rates!$E$17)+('NEG Commercial Win'!B409-40)*(Rates!$E$13+Rates!$E$19),'NEG Commercial Win'!B409*(Rates!$E$13+Rates!$E$17))+Rates!$E$26</f>
        <v>4402.8380699999998</v>
      </c>
      <c r="D409" s="45">
        <f>IF('NEG Commercial Win'!B409&gt;40,40*(Rates!$F$13+Rates!$F$17)+('NEG Commercial Win'!B409-40)*(Rates!$F$13+Rates!$F$19),'NEG Commercial Win'!B409*(Rates!$F$13+Rates!$F$17))+Rates!$F$26</f>
        <v>5636.9107799999992</v>
      </c>
      <c r="E409" s="46">
        <f t="shared" si="24"/>
        <v>1234.0727099999995</v>
      </c>
      <c r="F409" s="47">
        <f t="shared" si="25"/>
        <v>0.28029027876557805</v>
      </c>
      <c r="G409" s="51">
        <f>'NEG Commercial'!E409</f>
        <v>6</v>
      </c>
      <c r="H409" s="48">
        <f t="shared" si="26"/>
        <v>5.7850283466388983E-5</v>
      </c>
      <c r="I409" s="48">
        <f t="shared" si="27"/>
        <v>0.9905896872228015</v>
      </c>
      <c r="K409" s="72"/>
      <c r="L409" s="72"/>
    </row>
    <row r="410" spans="2:12" x14ac:dyDescent="0.2">
      <c r="B410" s="51">
        <f>'NEG Commercial'!C410</f>
        <v>7719</v>
      </c>
      <c r="C410" s="45">
        <f>IF('NEG Commercial Win'!B410&gt;40,40*(Rates!$E$13+Rates!$E$17)+('NEG Commercial Win'!B410-40)*(Rates!$E$13+Rates!$E$19),'NEG Commercial Win'!B410*(Rates!$E$13+Rates!$E$17))+Rates!$E$26</f>
        <v>4414.1606700000002</v>
      </c>
      <c r="D410" s="45">
        <f>IF('NEG Commercial Win'!B410&gt;40,40*(Rates!$F$13+Rates!$F$17)+('NEG Commercial Win'!B410-40)*(Rates!$F$13+Rates!$F$19),'NEG Commercial Win'!B410*(Rates!$F$13+Rates!$F$17))+Rates!$F$26</f>
        <v>5651.4391799999994</v>
      </c>
      <c r="E410" s="46">
        <f t="shared" si="24"/>
        <v>1237.2785099999992</v>
      </c>
      <c r="F410" s="47">
        <f t="shared" si="25"/>
        <v>0.28029757013806184</v>
      </c>
      <c r="G410" s="51">
        <f>'NEG Commercial'!E410</f>
        <v>1</v>
      </c>
      <c r="H410" s="48">
        <f t="shared" si="26"/>
        <v>9.6417139110648316E-6</v>
      </c>
      <c r="I410" s="48">
        <f t="shared" si="27"/>
        <v>0.99059932893671254</v>
      </c>
      <c r="K410" s="72"/>
      <c r="L410" s="72"/>
    </row>
    <row r="411" spans="2:12" x14ac:dyDescent="0.2">
      <c r="B411" s="51">
        <f>'NEG Commercial'!C411</f>
        <v>7739</v>
      </c>
      <c r="C411" s="45">
        <f>IF('NEG Commercial Win'!B411&gt;40,40*(Rates!$E$13+Rates!$E$17)+('NEG Commercial Win'!B411-40)*(Rates!$E$13+Rates!$E$19),'NEG Commercial Win'!B411*(Rates!$E$13+Rates!$E$17))+Rates!$E$26</f>
        <v>4425.4832699999997</v>
      </c>
      <c r="D411" s="45">
        <f>IF('NEG Commercial Win'!B411&gt;40,40*(Rates!$F$13+Rates!$F$17)+('NEG Commercial Win'!B411-40)*(Rates!$F$13+Rates!$F$19),'NEG Commercial Win'!B411*(Rates!$F$13+Rates!$F$17))+Rates!$F$26</f>
        <v>5665.9675799999986</v>
      </c>
      <c r="E411" s="46">
        <f t="shared" si="24"/>
        <v>1240.4843099999989</v>
      </c>
      <c r="F411" s="47">
        <f t="shared" si="25"/>
        <v>0.28030482420058928</v>
      </c>
      <c r="G411" s="51">
        <f>'NEG Commercial'!E411</f>
        <v>1</v>
      </c>
      <c r="H411" s="48">
        <f t="shared" si="26"/>
        <v>9.6417139110648316E-6</v>
      </c>
      <c r="I411" s="48">
        <f t="shared" si="27"/>
        <v>0.99060897065062359</v>
      </c>
      <c r="K411" s="72"/>
      <c r="L411" s="72"/>
    </row>
    <row r="412" spans="2:12" x14ac:dyDescent="0.2">
      <c r="B412" s="51">
        <f>'NEG Commercial'!C412</f>
        <v>7759</v>
      </c>
      <c r="C412" s="45">
        <f>IF('NEG Commercial Win'!B412&gt;40,40*(Rates!$E$13+Rates!$E$17)+('NEG Commercial Win'!B412-40)*(Rates!$E$13+Rates!$E$19),'NEG Commercial Win'!B412*(Rates!$E$13+Rates!$E$17))+Rates!$E$26</f>
        <v>4436.8058700000001</v>
      </c>
      <c r="D412" s="45">
        <f>IF('NEG Commercial Win'!B412&gt;40,40*(Rates!$F$13+Rates!$F$17)+('NEG Commercial Win'!B412-40)*(Rates!$F$13+Rates!$F$19),'NEG Commercial Win'!B412*(Rates!$F$13+Rates!$F$17))+Rates!$F$26</f>
        <v>5680.4959799999988</v>
      </c>
      <c r="E412" s="46">
        <f t="shared" si="24"/>
        <v>1243.6901099999986</v>
      </c>
      <c r="F412" s="47">
        <f t="shared" si="25"/>
        <v>0.28031204123880193</v>
      </c>
      <c r="G412" s="51">
        <f>'NEG Commercial'!E412</f>
        <v>2</v>
      </c>
      <c r="H412" s="48">
        <f t="shared" si="26"/>
        <v>1.9283427822129663E-5</v>
      </c>
      <c r="I412" s="48">
        <f t="shared" si="27"/>
        <v>0.99062825407844568</v>
      </c>
      <c r="K412" s="72"/>
      <c r="L412" s="72"/>
    </row>
    <row r="413" spans="2:12" x14ac:dyDescent="0.2">
      <c r="B413" s="51">
        <f>'NEG Commercial'!C413</f>
        <v>7779</v>
      </c>
      <c r="C413" s="45">
        <f>IF('NEG Commercial Win'!B413&gt;40,40*(Rates!$E$13+Rates!$E$17)+('NEG Commercial Win'!B413-40)*(Rates!$E$13+Rates!$E$19),'NEG Commercial Win'!B413*(Rates!$E$13+Rates!$E$17))+Rates!$E$26</f>
        <v>4448.1284699999997</v>
      </c>
      <c r="D413" s="45">
        <f>IF('NEG Commercial Win'!B413&gt;40,40*(Rates!$F$13+Rates!$F$17)+('NEG Commercial Win'!B413-40)*(Rates!$F$13+Rates!$F$19),'NEG Commercial Win'!B413*(Rates!$F$13+Rates!$F$17))+Rates!$F$26</f>
        <v>5695.0243799999989</v>
      </c>
      <c r="E413" s="46">
        <f t="shared" si="24"/>
        <v>1246.8959099999993</v>
      </c>
      <c r="F413" s="47">
        <f t="shared" si="25"/>
        <v>0.28031922153543359</v>
      </c>
      <c r="G413" s="51">
        <f>'NEG Commercial'!E413</f>
        <v>3</v>
      </c>
      <c r="H413" s="48">
        <f t="shared" si="26"/>
        <v>2.8925141733194491E-5</v>
      </c>
      <c r="I413" s="48">
        <f t="shared" si="27"/>
        <v>0.99065717922017893</v>
      </c>
      <c r="K413" s="72"/>
      <c r="L413" s="72"/>
    </row>
    <row r="414" spans="2:12" x14ac:dyDescent="0.2">
      <c r="B414" s="51">
        <f>'NEG Commercial'!C414</f>
        <v>7799</v>
      </c>
      <c r="C414" s="45">
        <f>IF('NEG Commercial Win'!B414&gt;40,40*(Rates!$E$13+Rates!$E$17)+('NEG Commercial Win'!B414-40)*(Rates!$E$13+Rates!$E$19),'NEG Commercial Win'!B414*(Rates!$E$13+Rates!$E$17))+Rates!$E$26</f>
        <v>4459.4510700000001</v>
      </c>
      <c r="D414" s="45">
        <f>IF('NEG Commercial Win'!B414&gt;40,40*(Rates!$F$13+Rates!$F$17)+('NEG Commercial Win'!B414-40)*(Rates!$F$13+Rates!$F$19),'NEG Commercial Win'!B414*(Rates!$F$13+Rates!$F$17))+Rates!$F$26</f>
        <v>5709.5527799999991</v>
      </c>
      <c r="E414" s="46">
        <f t="shared" si="24"/>
        <v>1250.101709999999</v>
      </c>
      <c r="F414" s="47">
        <f t="shared" si="25"/>
        <v>0.28032636537034566</v>
      </c>
      <c r="G414" s="51">
        <f>'NEG Commercial'!E414</f>
        <v>2</v>
      </c>
      <c r="H414" s="48">
        <f t="shared" si="26"/>
        <v>1.9283427822129663E-5</v>
      </c>
      <c r="I414" s="48">
        <f t="shared" si="27"/>
        <v>0.99067646264800102</v>
      </c>
      <c r="K414" s="72"/>
      <c r="L414" s="72"/>
    </row>
    <row r="415" spans="2:12" x14ac:dyDescent="0.2">
      <c r="B415" s="51">
        <f>'NEG Commercial'!C415</f>
        <v>7819</v>
      </c>
      <c r="C415" s="45">
        <f>IF('NEG Commercial Win'!B415&gt;40,40*(Rates!$E$13+Rates!$E$17)+('NEG Commercial Win'!B415-40)*(Rates!$E$13+Rates!$E$19),'NEG Commercial Win'!B415*(Rates!$E$13+Rates!$E$17))+Rates!$E$26</f>
        <v>4470.7736699999996</v>
      </c>
      <c r="D415" s="45">
        <f>IF('NEG Commercial Win'!B415&gt;40,40*(Rates!$F$13+Rates!$F$17)+('NEG Commercial Win'!B415-40)*(Rates!$F$13+Rates!$F$19),'NEG Commercial Win'!B415*(Rates!$F$13+Rates!$F$17))+Rates!$F$26</f>
        <v>5724.0811799999992</v>
      </c>
      <c r="E415" s="46">
        <f t="shared" si="24"/>
        <v>1253.3075099999996</v>
      </c>
      <c r="F415" s="47">
        <f t="shared" si="25"/>
        <v>0.28033347302056555</v>
      </c>
      <c r="G415" s="51">
        <f>'NEG Commercial'!E415</f>
        <v>5</v>
      </c>
      <c r="H415" s="48">
        <f t="shared" si="26"/>
        <v>4.8208569555324151E-5</v>
      </c>
      <c r="I415" s="48">
        <f t="shared" si="27"/>
        <v>0.99072467121755636</v>
      </c>
      <c r="K415" s="72"/>
      <c r="L415" s="72"/>
    </row>
    <row r="416" spans="2:12" x14ac:dyDescent="0.2">
      <c r="B416" s="51">
        <f>'NEG Commercial'!C416</f>
        <v>7839</v>
      </c>
      <c r="C416" s="45">
        <f>IF('NEG Commercial Win'!B416&gt;40,40*(Rates!$E$13+Rates!$E$17)+('NEG Commercial Win'!B416-40)*(Rates!$E$13+Rates!$E$19),'NEG Commercial Win'!B416*(Rates!$E$13+Rates!$E$17))+Rates!$E$26</f>
        <v>4482.09627</v>
      </c>
      <c r="D416" s="45">
        <f>IF('NEG Commercial Win'!B416&gt;40,40*(Rates!$F$13+Rates!$F$17)+('NEG Commercial Win'!B416-40)*(Rates!$F$13+Rates!$F$19),'NEG Commercial Win'!B416*(Rates!$F$13+Rates!$F$17))+Rates!$F$26</f>
        <v>5738.6095799999994</v>
      </c>
      <c r="E416" s="46">
        <f t="shared" si="24"/>
        <v>1256.5133099999994</v>
      </c>
      <c r="F416" s="47">
        <f t="shared" si="25"/>
        <v>0.28034054476032022</v>
      </c>
      <c r="G416" s="51">
        <f>'NEG Commercial'!E416</f>
        <v>3</v>
      </c>
      <c r="H416" s="48">
        <f t="shared" si="26"/>
        <v>2.8925141733194491E-5</v>
      </c>
      <c r="I416" s="48">
        <f t="shared" si="27"/>
        <v>0.99075359635928961</v>
      </c>
      <c r="K416" s="72"/>
      <c r="L416" s="72"/>
    </row>
    <row r="417" spans="2:12" x14ac:dyDescent="0.2">
      <c r="B417" s="51">
        <f>'NEG Commercial'!C417</f>
        <v>7859</v>
      </c>
      <c r="C417" s="45">
        <f>IF('NEG Commercial Win'!B417&gt;40,40*(Rates!$E$13+Rates!$E$17)+('NEG Commercial Win'!B417-40)*(Rates!$E$13+Rates!$E$19),'NEG Commercial Win'!B417*(Rates!$E$13+Rates!$E$17))+Rates!$E$26</f>
        <v>4493.4188700000004</v>
      </c>
      <c r="D417" s="45">
        <f>IF('NEG Commercial Win'!B417&gt;40,40*(Rates!$F$13+Rates!$F$17)+('NEG Commercial Win'!B417-40)*(Rates!$F$13+Rates!$F$19),'NEG Commercial Win'!B417*(Rates!$F$13+Rates!$F$17))+Rates!$F$26</f>
        <v>5753.1379799999986</v>
      </c>
      <c r="E417" s="46">
        <f t="shared" si="24"/>
        <v>1259.7191099999982</v>
      </c>
      <c r="F417" s="47">
        <f t="shared" si="25"/>
        <v>0.28034758086107342</v>
      </c>
      <c r="G417" s="51">
        <f>'NEG Commercial'!E417</f>
        <v>5</v>
      </c>
      <c r="H417" s="48">
        <f t="shared" si="26"/>
        <v>4.8208569555324151E-5</v>
      </c>
      <c r="I417" s="48">
        <f t="shared" si="27"/>
        <v>0.99080180492884495</v>
      </c>
      <c r="K417" s="72"/>
      <c r="L417" s="72"/>
    </row>
    <row r="418" spans="2:12" x14ac:dyDescent="0.2">
      <c r="B418" s="51">
        <f>'NEG Commercial'!C418</f>
        <v>7879</v>
      </c>
      <c r="C418" s="45">
        <f>IF('NEG Commercial Win'!B418&gt;40,40*(Rates!$E$13+Rates!$E$17)+('NEG Commercial Win'!B418-40)*(Rates!$E$13+Rates!$E$19),'NEG Commercial Win'!B418*(Rates!$E$13+Rates!$E$17))+Rates!$E$26</f>
        <v>4504.7414699999999</v>
      </c>
      <c r="D418" s="45">
        <f>IF('NEG Commercial Win'!B418&gt;40,40*(Rates!$F$13+Rates!$F$17)+('NEG Commercial Win'!B418-40)*(Rates!$F$13+Rates!$F$19),'NEG Commercial Win'!B418*(Rates!$F$13+Rates!$F$17))+Rates!$F$26</f>
        <v>5767.6663799999988</v>
      </c>
      <c r="E418" s="46">
        <f t="shared" si="24"/>
        <v>1262.9249099999988</v>
      </c>
      <c r="F418" s="47">
        <f t="shared" si="25"/>
        <v>0.28035458159155996</v>
      </c>
      <c r="G418" s="51">
        <f>'NEG Commercial'!E418</f>
        <v>5</v>
      </c>
      <c r="H418" s="48">
        <f t="shared" si="26"/>
        <v>4.8208569555324151E-5</v>
      </c>
      <c r="I418" s="48">
        <f t="shared" si="27"/>
        <v>0.99085001349840029</v>
      </c>
      <c r="K418" s="72"/>
      <c r="L418" s="72"/>
    </row>
    <row r="419" spans="2:12" x14ac:dyDescent="0.2">
      <c r="B419" s="51">
        <f>'NEG Commercial'!C419</f>
        <v>7899</v>
      </c>
      <c r="C419" s="45">
        <f>IF('NEG Commercial Win'!B419&gt;40,40*(Rates!$E$13+Rates!$E$17)+('NEG Commercial Win'!B419-40)*(Rates!$E$13+Rates!$E$19),'NEG Commercial Win'!B419*(Rates!$E$13+Rates!$E$17))+Rates!$E$26</f>
        <v>4516.0640700000004</v>
      </c>
      <c r="D419" s="45">
        <f>IF('NEG Commercial Win'!B419&gt;40,40*(Rates!$F$13+Rates!$F$17)+('NEG Commercial Win'!B419-40)*(Rates!$F$13+Rates!$F$19),'NEG Commercial Win'!B419*(Rates!$F$13+Rates!$F$17))+Rates!$F$26</f>
        <v>5782.1947799999989</v>
      </c>
      <c r="E419" s="46">
        <f t="shared" si="24"/>
        <v>1266.1307099999985</v>
      </c>
      <c r="F419" s="47">
        <f t="shared" si="25"/>
        <v>0.28036154721781847</v>
      </c>
      <c r="G419" s="51">
        <f>'NEG Commercial'!E419</f>
        <v>8</v>
      </c>
      <c r="H419" s="48">
        <f t="shared" si="26"/>
        <v>7.7133711288518653E-5</v>
      </c>
      <c r="I419" s="48">
        <f t="shared" si="27"/>
        <v>0.99092714720968877</v>
      </c>
      <c r="K419" s="72"/>
      <c r="L419" s="72"/>
    </row>
    <row r="420" spans="2:12" x14ac:dyDescent="0.2">
      <c r="B420" s="51">
        <f>'NEG Commercial'!C420</f>
        <v>7919</v>
      </c>
      <c r="C420" s="45">
        <f>IF('NEG Commercial Win'!B420&gt;40,40*(Rates!$E$13+Rates!$E$17)+('NEG Commercial Win'!B420-40)*(Rates!$E$13+Rates!$E$19),'NEG Commercial Win'!B420*(Rates!$E$13+Rates!$E$17))+Rates!$E$26</f>
        <v>4527.3866699999999</v>
      </c>
      <c r="D420" s="45">
        <f>IF('NEG Commercial Win'!B420&gt;40,40*(Rates!$F$13+Rates!$F$17)+('NEG Commercial Win'!B420-40)*(Rates!$F$13+Rates!$F$19),'NEG Commercial Win'!B420*(Rates!$F$13+Rates!$F$17))+Rates!$F$26</f>
        <v>5796.723179999999</v>
      </c>
      <c r="E420" s="46">
        <f t="shared" si="24"/>
        <v>1269.3365099999992</v>
      </c>
      <c r="F420" s="47">
        <f t="shared" si="25"/>
        <v>0.28036847800322723</v>
      </c>
      <c r="G420" s="51">
        <f>'NEG Commercial'!E420</f>
        <v>4</v>
      </c>
      <c r="H420" s="48">
        <f t="shared" si="26"/>
        <v>3.8566855644259326E-5</v>
      </c>
      <c r="I420" s="48">
        <f t="shared" si="27"/>
        <v>0.99096571406533307</v>
      </c>
      <c r="K420" s="72"/>
      <c r="L420" s="72"/>
    </row>
    <row r="421" spans="2:12" x14ac:dyDescent="0.2">
      <c r="B421" s="51">
        <f>'NEG Commercial'!C421</f>
        <v>7939</v>
      </c>
      <c r="C421" s="45">
        <f>IF('NEG Commercial Win'!B421&gt;40,40*(Rates!$E$13+Rates!$E$17)+('NEG Commercial Win'!B421-40)*(Rates!$E$13+Rates!$E$19),'NEG Commercial Win'!B421*(Rates!$E$13+Rates!$E$17))+Rates!$E$26</f>
        <v>4538.7092700000003</v>
      </c>
      <c r="D421" s="45">
        <f>IF('NEG Commercial Win'!B421&gt;40,40*(Rates!$F$13+Rates!$F$17)+('NEG Commercial Win'!B421-40)*(Rates!$F$13+Rates!$F$19),'NEG Commercial Win'!B421*(Rates!$F$13+Rates!$F$17))+Rates!$F$26</f>
        <v>5811.2515799999992</v>
      </c>
      <c r="E421" s="46">
        <f t="shared" si="24"/>
        <v>1272.5423099999989</v>
      </c>
      <c r="F421" s="47">
        <f t="shared" si="25"/>
        <v>0.28037537420853548</v>
      </c>
      <c r="G421" s="51">
        <f>'NEG Commercial'!E421</f>
        <v>2</v>
      </c>
      <c r="H421" s="48">
        <f t="shared" si="26"/>
        <v>1.9283427822129663E-5</v>
      </c>
      <c r="I421" s="48">
        <f t="shared" si="27"/>
        <v>0.99098499749315516</v>
      </c>
      <c r="K421" s="72"/>
      <c r="L421" s="72"/>
    </row>
    <row r="422" spans="2:12" x14ac:dyDescent="0.2">
      <c r="B422" s="51">
        <f>'NEG Commercial'!C422</f>
        <v>7959</v>
      </c>
      <c r="C422" s="45">
        <f>IF('NEG Commercial Win'!B422&gt;40,40*(Rates!$E$13+Rates!$E$17)+('NEG Commercial Win'!B422-40)*(Rates!$E$13+Rates!$E$19),'NEG Commercial Win'!B422*(Rates!$E$13+Rates!$E$17))+Rates!$E$26</f>
        <v>4550.0318699999998</v>
      </c>
      <c r="D422" s="45">
        <f>IF('NEG Commercial Win'!B422&gt;40,40*(Rates!$F$13+Rates!$F$17)+('NEG Commercial Win'!B422-40)*(Rates!$F$13+Rates!$F$19),'NEG Commercial Win'!B422*(Rates!$F$13+Rates!$F$17))+Rates!$F$26</f>
        <v>5825.7799799999993</v>
      </c>
      <c r="E422" s="46">
        <f t="shared" si="24"/>
        <v>1275.7481099999995</v>
      </c>
      <c r="F422" s="47">
        <f t="shared" si="25"/>
        <v>0.28038223609189789</v>
      </c>
      <c r="G422" s="51">
        <f>'NEG Commercial'!E422</f>
        <v>6</v>
      </c>
      <c r="H422" s="48">
        <f t="shared" si="26"/>
        <v>5.7850283466388983E-5</v>
      </c>
      <c r="I422" s="48">
        <f t="shared" si="27"/>
        <v>0.99104284777662155</v>
      </c>
      <c r="K422" s="72"/>
      <c r="L422" s="72"/>
    </row>
    <row r="423" spans="2:12" x14ac:dyDescent="0.2">
      <c r="B423" s="51">
        <f>'NEG Commercial'!C423</f>
        <v>7979</v>
      </c>
      <c r="C423" s="45">
        <f>IF('NEG Commercial Win'!B423&gt;40,40*(Rates!$E$13+Rates!$E$17)+('NEG Commercial Win'!B423-40)*(Rates!$E$13+Rates!$E$19),'NEG Commercial Win'!B423*(Rates!$E$13+Rates!$E$17))+Rates!$E$26</f>
        <v>4561.3544700000002</v>
      </c>
      <c r="D423" s="45">
        <f>IF('NEG Commercial Win'!B423&gt;40,40*(Rates!$F$13+Rates!$F$17)+('NEG Commercial Win'!B423-40)*(Rates!$F$13+Rates!$F$19),'NEG Commercial Win'!B423*(Rates!$F$13+Rates!$F$17))+Rates!$F$26</f>
        <v>5840.3083799999986</v>
      </c>
      <c r="E423" s="46">
        <f t="shared" si="24"/>
        <v>1278.9539099999984</v>
      </c>
      <c r="F423" s="47">
        <f t="shared" si="25"/>
        <v>0.28038906390890472</v>
      </c>
      <c r="G423" s="51">
        <f>'NEG Commercial'!E423</f>
        <v>2</v>
      </c>
      <c r="H423" s="48">
        <f t="shared" si="26"/>
        <v>1.9283427822129663E-5</v>
      </c>
      <c r="I423" s="48">
        <f t="shared" si="27"/>
        <v>0.99106213120444364</v>
      </c>
      <c r="K423" s="72"/>
      <c r="L423" s="72"/>
    </row>
    <row r="424" spans="2:12" x14ac:dyDescent="0.2">
      <c r="B424" s="51">
        <f>'NEG Commercial'!C424</f>
        <v>7999</v>
      </c>
      <c r="C424" s="45">
        <f>IF('NEG Commercial Win'!B424&gt;40,40*(Rates!$E$13+Rates!$E$17)+('NEG Commercial Win'!B424-40)*(Rates!$E$13+Rates!$E$19),'NEG Commercial Win'!B424*(Rates!$E$13+Rates!$E$17))+Rates!$E$26</f>
        <v>4572.6770699999997</v>
      </c>
      <c r="D424" s="45">
        <f>IF('NEG Commercial Win'!B424&gt;40,40*(Rates!$F$13+Rates!$F$17)+('NEG Commercial Win'!B424-40)*(Rates!$F$13+Rates!$F$19),'NEG Commercial Win'!B424*(Rates!$F$13+Rates!$F$17))+Rates!$F$26</f>
        <v>5854.8367799999987</v>
      </c>
      <c r="E424" s="46">
        <f t="shared" si="24"/>
        <v>1282.159709999999</v>
      </c>
      <c r="F424" s="47">
        <f t="shared" si="25"/>
        <v>0.2803958579126164</v>
      </c>
      <c r="G424" s="51">
        <f>'NEG Commercial'!E424</f>
        <v>3</v>
      </c>
      <c r="H424" s="48">
        <f t="shared" si="26"/>
        <v>2.8925141733194491E-5</v>
      </c>
      <c r="I424" s="48">
        <f t="shared" si="27"/>
        <v>0.99109105634617689</v>
      </c>
      <c r="K424" s="72"/>
      <c r="L424" s="72"/>
    </row>
    <row r="425" spans="2:12" x14ac:dyDescent="0.2">
      <c r="B425" s="51">
        <f>'NEG Commercial'!C425</f>
        <v>8019</v>
      </c>
      <c r="C425" s="45">
        <f>IF('NEG Commercial Win'!B425&gt;40,40*(Rates!$E$13+Rates!$E$17)+('NEG Commercial Win'!B425-40)*(Rates!$E$13+Rates!$E$19),'NEG Commercial Win'!B425*(Rates!$E$13+Rates!$E$17))+Rates!$E$26</f>
        <v>4583.9996700000002</v>
      </c>
      <c r="D425" s="45">
        <f>IF('NEG Commercial Win'!B425&gt;40,40*(Rates!$F$13+Rates!$F$17)+('NEG Commercial Win'!B425-40)*(Rates!$F$13+Rates!$F$19),'NEG Commercial Win'!B425*(Rates!$F$13+Rates!$F$17))+Rates!$F$26</f>
        <v>5869.3651799999989</v>
      </c>
      <c r="E425" s="46">
        <f t="shared" si="24"/>
        <v>1285.3655099999987</v>
      </c>
      <c r="F425" s="47">
        <f t="shared" si="25"/>
        <v>0.28040261835359137</v>
      </c>
      <c r="G425" s="51">
        <f>'NEG Commercial'!E425</f>
        <v>2</v>
      </c>
      <c r="H425" s="48">
        <f t="shared" si="26"/>
        <v>1.9283427822129663E-5</v>
      </c>
      <c r="I425" s="48">
        <f t="shared" si="27"/>
        <v>0.99111033977399898</v>
      </c>
      <c r="K425" s="72"/>
      <c r="L425" s="72"/>
    </row>
    <row r="426" spans="2:12" x14ac:dyDescent="0.2">
      <c r="B426" s="51">
        <f>'NEG Commercial'!C426</f>
        <v>8039</v>
      </c>
      <c r="C426" s="45">
        <f>IF('NEG Commercial Win'!B426&gt;40,40*(Rates!$E$13+Rates!$E$17)+('NEG Commercial Win'!B426-40)*(Rates!$E$13+Rates!$E$19),'NEG Commercial Win'!B426*(Rates!$E$13+Rates!$E$17))+Rates!$E$26</f>
        <v>4595.3222699999997</v>
      </c>
      <c r="D426" s="45">
        <f>IF('NEG Commercial Win'!B426&gt;40,40*(Rates!$F$13+Rates!$F$17)+('NEG Commercial Win'!B426-40)*(Rates!$F$13+Rates!$F$19),'NEG Commercial Win'!B426*(Rates!$F$13+Rates!$F$17))+Rates!$F$26</f>
        <v>5883.893579999999</v>
      </c>
      <c r="E426" s="46">
        <f t="shared" si="24"/>
        <v>1288.5713099999994</v>
      </c>
      <c r="F426" s="47">
        <f t="shared" si="25"/>
        <v>0.28040934547991986</v>
      </c>
      <c r="G426" s="51">
        <f>'NEG Commercial'!E426</f>
        <v>4</v>
      </c>
      <c r="H426" s="48">
        <f t="shared" si="26"/>
        <v>3.8566855644259326E-5</v>
      </c>
      <c r="I426" s="48">
        <f t="shared" si="27"/>
        <v>0.99114890662964328</v>
      </c>
      <c r="K426" s="72"/>
      <c r="L426" s="72"/>
    </row>
    <row r="427" spans="2:12" x14ac:dyDescent="0.2">
      <c r="B427" s="51">
        <f>'NEG Commercial'!C427</f>
        <v>8059</v>
      </c>
      <c r="C427" s="45">
        <f>IF('NEG Commercial Win'!B427&gt;40,40*(Rates!$E$13+Rates!$E$17)+('NEG Commercial Win'!B427-40)*(Rates!$E$13+Rates!$E$19),'NEG Commercial Win'!B427*(Rates!$E$13+Rates!$E$17))+Rates!$E$26</f>
        <v>4606.6448700000001</v>
      </c>
      <c r="D427" s="45">
        <f>IF('NEG Commercial Win'!B427&gt;40,40*(Rates!$F$13+Rates!$F$17)+('NEG Commercial Win'!B427-40)*(Rates!$F$13+Rates!$F$19),'NEG Commercial Win'!B427*(Rates!$F$13+Rates!$F$17))+Rates!$F$26</f>
        <v>5898.4219799999992</v>
      </c>
      <c r="E427" s="46">
        <f t="shared" si="24"/>
        <v>1291.7771099999991</v>
      </c>
      <c r="F427" s="47">
        <f t="shared" si="25"/>
        <v>0.28041603953725197</v>
      </c>
      <c r="G427" s="51">
        <f>'NEG Commercial'!E427</f>
        <v>3</v>
      </c>
      <c r="H427" s="48">
        <f t="shared" si="26"/>
        <v>2.8925141733194491E-5</v>
      </c>
      <c r="I427" s="48">
        <f t="shared" si="27"/>
        <v>0.99117783177137653</v>
      </c>
      <c r="K427" s="72"/>
      <c r="L427" s="72"/>
    </row>
    <row r="428" spans="2:12" x14ac:dyDescent="0.2">
      <c r="B428" s="51">
        <f>'NEG Commercial'!C428</f>
        <v>8079</v>
      </c>
      <c r="C428" s="45">
        <f>IF('NEG Commercial Win'!B428&gt;40,40*(Rates!$E$13+Rates!$E$17)+('NEG Commercial Win'!B428-40)*(Rates!$E$13+Rates!$E$19),'NEG Commercial Win'!B428*(Rates!$E$13+Rates!$E$17))+Rates!$E$26</f>
        <v>4617.9674699999996</v>
      </c>
      <c r="D428" s="45">
        <f>IF('NEG Commercial Win'!B428&gt;40,40*(Rates!$F$13+Rates!$F$17)+('NEG Commercial Win'!B428-40)*(Rates!$F$13+Rates!$F$19),'NEG Commercial Win'!B428*(Rates!$F$13+Rates!$F$17))+Rates!$F$26</f>
        <v>5912.9503799999993</v>
      </c>
      <c r="E428" s="46">
        <f t="shared" si="24"/>
        <v>1294.9829099999997</v>
      </c>
      <c r="F428" s="47">
        <f t="shared" si="25"/>
        <v>0.28042270076882975</v>
      </c>
      <c r="G428" s="51">
        <f>'NEG Commercial'!E428</f>
        <v>3</v>
      </c>
      <c r="H428" s="48">
        <f t="shared" si="26"/>
        <v>2.8925141733194491E-5</v>
      </c>
      <c r="I428" s="48">
        <f t="shared" si="27"/>
        <v>0.99120675691310978</v>
      </c>
      <c r="K428" s="72"/>
      <c r="L428" s="72"/>
    </row>
    <row r="429" spans="2:12" x14ac:dyDescent="0.2">
      <c r="B429" s="51">
        <f>'NEG Commercial'!C429</f>
        <v>8099</v>
      </c>
      <c r="C429" s="45">
        <f>IF('NEG Commercial Win'!B429&gt;40,40*(Rates!$E$13+Rates!$E$17)+('NEG Commercial Win'!B429-40)*(Rates!$E$13+Rates!$E$19),'NEG Commercial Win'!B429*(Rates!$E$13+Rates!$E$17))+Rates!$E$26</f>
        <v>4629.29007</v>
      </c>
      <c r="D429" s="45">
        <f>IF('NEG Commercial Win'!B429&gt;40,40*(Rates!$F$13+Rates!$F$17)+('NEG Commercial Win'!B429-40)*(Rates!$F$13+Rates!$F$19),'NEG Commercial Win'!B429*(Rates!$F$13+Rates!$F$17))+Rates!$F$26</f>
        <v>5927.4787799999986</v>
      </c>
      <c r="E429" s="46">
        <f t="shared" si="24"/>
        <v>1298.1887099999985</v>
      </c>
      <c r="F429" s="47">
        <f t="shared" si="25"/>
        <v>0.28042932941551413</v>
      </c>
      <c r="G429" s="51">
        <f>'NEG Commercial'!E429</f>
        <v>4</v>
      </c>
      <c r="H429" s="48">
        <f t="shared" si="26"/>
        <v>3.8566855644259326E-5</v>
      </c>
      <c r="I429" s="48">
        <f t="shared" si="27"/>
        <v>0.99124532376875407</v>
      </c>
      <c r="K429" s="72"/>
      <c r="L429" s="72"/>
    </row>
    <row r="430" spans="2:12" x14ac:dyDescent="0.2">
      <c r="B430" s="51">
        <f>'NEG Commercial'!C430</f>
        <v>8119</v>
      </c>
      <c r="C430" s="45">
        <f>IF('NEG Commercial Win'!B430&gt;40,40*(Rates!$E$13+Rates!$E$17)+('NEG Commercial Win'!B430-40)*(Rates!$E$13+Rates!$E$19),'NEG Commercial Win'!B430*(Rates!$E$13+Rates!$E$17))+Rates!$E$26</f>
        <v>4640.6126700000004</v>
      </c>
      <c r="D430" s="45">
        <f>IF('NEG Commercial Win'!B430&gt;40,40*(Rates!$F$13+Rates!$F$17)+('NEG Commercial Win'!B430-40)*(Rates!$F$13+Rates!$F$19),'NEG Commercial Win'!B430*(Rates!$F$13+Rates!$F$17))+Rates!$F$26</f>
        <v>5942.0071799999987</v>
      </c>
      <c r="E430" s="46">
        <f t="shared" si="24"/>
        <v>1301.3945099999983</v>
      </c>
      <c r="F430" s="47">
        <f t="shared" si="25"/>
        <v>0.28043592571581677</v>
      </c>
      <c r="G430" s="51">
        <f>'NEG Commercial'!E430</f>
        <v>1</v>
      </c>
      <c r="H430" s="48">
        <f t="shared" si="26"/>
        <v>9.6417139110648316E-6</v>
      </c>
      <c r="I430" s="48">
        <f t="shared" si="27"/>
        <v>0.99125496548266512</v>
      </c>
      <c r="K430" s="72"/>
      <c r="L430" s="72"/>
    </row>
    <row r="431" spans="2:12" x14ac:dyDescent="0.2">
      <c r="B431" s="51">
        <f>'NEG Commercial'!C431</f>
        <v>8139</v>
      </c>
      <c r="C431" s="45">
        <f>IF('NEG Commercial Win'!B431&gt;40,40*(Rates!$E$13+Rates!$E$17)+('NEG Commercial Win'!B431-40)*(Rates!$E$13+Rates!$E$19),'NEG Commercial Win'!B431*(Rates!$E$13+Rates!$E$17))+Rates!$E$26</f>
        <v>4651.9352699999999</v>
      </c>
      <c r="D431" s="45">
        <f>IF('NEG Commercial Win'!B431&gt;40,40*(Rates!$F$13+Rates!$F$17)+('NEG Commercial Win'!B431-40)*(Rates!$F$13+Rates!$F$19),'NEG Commercial Win'!B431*(Rates!$F$13+Rates!$F$17))+Rates!$F$26</f>
        <v>5956.5355799999988</v>
      </c>
      <c r="E431" s="46">
        <f t="shared" si="24"/>
        <v>1304.6003099999989</v>
      </c>
      <c r="F431" s="47">
        <f t="shared" si="25"/>
        <v>0.28044248990592657</v>
      </c>
      <c r="G431" s="51">
        <f>'NEG Commercial'!E431</f>
        <v>1</v>
      </c>
      <c r="H431" s="48">
        <f t="shared" si="26"/>
        <v>9.6417139110648316E-6</v>
      </c>
      <c r="I431" s="48">
        <f t="shared" si="27"/>
        <v>0.99126460719657616</v>
      </c>
      <c r="K431" s="72"/>
      <c r="L431" s="72"/>
    </row>
    <row r="432" spans="2:12" x14ac:dyDescent="0.2">
      <c r="B432" s="51">
        <f>'NEG Commercial'!C432</f>
        <v>8179</v>
      </c>
      <c r="C432" s="45">
        <f>IF('NEG Commercial Win'!B432&gt;40,40*(Rates!$E$13+Rates!$E$17)+('NEG Commercial Win'!B432-40)*(Rates!$E$13+Rates!$E$19),'NEG Commercial Win'!B432*(Rates!$E$13+Rates!$E$17))+Rates!$E$26</f>
        <v>4674.5804699999999</v>
      </c>
      <c r="D432" s="45">
        <f>IF('NEG Commercial Win'!B432&gt;40,40*(Rates!$F$13+Rates!$F$17)+('NEG Commercial Win'!B432-40)*(Rates!$F$13+Rates!$F$19),'NEG Commercial Win'!B432*(Rates!$F$13+Rates!$F$17))+Rates!$F$26</f>
        <v>5985.5923799999991</v>
      </c>
      <c r="E432" s="46">
        <f t="shared" si="24"/>
        <v>1311.0119099999993</v>
      </c>
      <c r="F432" s="47">
        <f t="shared" si="25"/>
        <v>0.28045552288888059</v>
      </c>
      <c r="G432" s="51">
        <f>'NEG Commercial'!E432</f>
        <v>5</v>
      </c>
      <c r="H432" s="48">
        <f t="shared" si="26"/>
        <v>4.8208569555324151E-5</v>
      </c>
      <c r="I432" s="48">
        <f t="shared" si="27"/>
        <v>0.99131281576613151</v>
      </c>
      <c r="K432" s="72"/>
      <c r="L432" s="72"/>
    </row>
    <row r="433" spans="2:12" x14ac:dyDescent="0.2">
      <c r="B433" s="51">
        <f>'NEG Commercial'!C433</f>
        <v>8199</v>
      </c>
      <c r="C433" s="45">
        <f>IF('NEG Commercial Win'!B433&gt;40,40*(Rates!$E$13+Rates!$E$17)+('NEG Commercial Win'!B433-40)*(Rates!$E$13+Rates!$E$19),'NEG Commercial Win'!B433*(Rates!$E$13+Rates!$E$17))+Rates!$E$26</f>
        <v>4685.9030700000003</v>
      </c>
      <c r="D433" s="45">
        <f>IF('NEG Commercial Win'!B433&gt;40,40*(Rates!$F$13+Rates!$F$17)+('NEG Commercial Win'!B433-40)*(Rates!$F$13+Rates!$F$19),'NEG Commercial Win'!B433*(Rates!$F$13+Rates!$F$17))+Rates!$F$26</f>
        <v>6000.1207799999993</v>
      </c>
      <c r="E433" s="46">
        <f t="shared" si="24"/>
        <v>1314.217709999999</v>
      </c>
      <c r="F433" s="47">
        <f t="shared" si="25"/>
        <v>0.28046199214274375</v>
      </c>
      <c r="G433" s="51">
        <f>'NEG Commercial'!E433</f>
        <v>3</v>
      </c>
      <c r="H433" s="48">
        <f t="shared" si="26"/>
        <v>2.8925141733194491E-5</v>
      </c>
      <c r="I433" s="48">
        <f t="shared" si="27"/>
        <v>0.99134174090786475</v>
      </c>
      <c r="K433" s="72"/>
      <c r="L433" s="72"/>
    </row>
    <row r="434" spans="2:12" x14ac:dyDescent="0.2">
      <c r="B434" s="51">
        <f>'NEG Commercial'!C434</f>
        <v>8219</v>
      </c>
      <c r="C434" s="45">
        <f>IF('NEG Commercial Win'!B434&gt;40,40*(Rates!$E$13+Rates!$E$17)+('NEG Commercial Win'!B434-40)*(Rates!$E$13+Rates!$E$19),'NEG Commercial Win'!B434*(Rates!$E$13+Rates!$E$17))+Rates!$E$26</f>
        <v>4697.2256699999998</v>
      </c>
      <c r="D434" s="45">
        <f>IF('NEG Commercial Win'!B434&gt;40,40*(Rates!$F$13+Rates!$F$17)+('NEG Commercial Win'!B434-40)*(Rates!$F$13+Rates!$F$19),'NEG Commercial Win'!B434*(Rates!$F$13+Rates!$F$17))+Rates!$F$26</f>
        <v>6014.6491799999985</v>
      </c>
      <c r="E434" s="46">
        <f t="shared" si="24"/>
        <v>1317.4235099999987</v>
      </c>
      <c r="F434" s="47">
        <f t="shared" si="25"/>
        <v>0.2804684302085062</v>
      </c>
      <c r="G434" s="51">
        <f>'NEG Commercial'!E434</f>
        <v>4</v>
      </c>
      <c r="H434" s="48">
        <f t="shared" si="26"/>
        <v>3.8566855644259326E-5</v>
      </c>
      <c r="I434" s="48">
        <f t="shared" si="27"/>
        <v>0.99138030776350905</v>
      </c>
      <c r="K434" s="72"/>
      <c r="L434" s="72"/>
    </row>
    <row r="435" spans="2:12" x14ac:dyDescent="0.2">
      <c r="B435" s="51">
        <f>'NEG Commercial'!C435</f>
        <v>8239</v>
      </c>
      <c r="C435" s="45">
        <f>IF('NEG Commercial Win'!B435&gt;40,40*(Rates!$E$13+Rates!$E$17)+('NEG Commercial Win'!B435-40)*(Rates!$E$13+Rates!$E$19),'NEG Commercial Win'!B435*(Rates!$E$13+Rates!$E$17))+Rates!$E$26</f>
        <v>4708.5482700000002</v>
      </c>
      <c r="D435" s="45">
        <f>IF('NEG Commercial Win'!B435&gt;40,40*(Rates!$F$13+Rates!$F$17)+('NEG Commercial Win'!B435-40)*(Rates!$F$13+Rates!$F$19),'NEG Commercial Win'!B435*(Rates!$F$13+Rates!$F$17))+Rates!$F$26</f>
        <v>6029.1775799999987</v>
      </c>
      <c r="E435" s="46">
        <f t="shared" si="24"/>
        <v>1320.6293099999984</v>
      </c>
      <c r="F435" s="47">
        <f t="shared" si="25"/>
        <v>0.28047483731116096</v>
      </c>
      <c r="G435" s="51">
        <f>'NEG Commercial'!E435</f>
        <v>3</v>
      </c>
      <c r="H435" s="48">
        <f t="shared" si="26"/>
        <v>2.8925141733194491E-5</v>
      </c>
      <c r="I435" s="48">
        <f t="shared" si="27"/>
        <v>0.9914092329052423</v>
      </c>
      <c r="K435" s="72"/>
      <c r="L435" s="72"/>
    </row>
    <row r="436" spans="2:12" x14ac:dyDescent="0.2">
      <c r="B436" s="51">
        <f>'NEG Commercial'!C436</f>
        <v>8259</v>
      </c>
      <c r="C436" s="45">
        <f>IF('NEG Commercial Win'!B436&gt;40,40*(Rates!$E$13+Rates!$E$17)+('NEG Commercial Win'!B436-40)*(Rates!$E$13+Rates!$E$19),'NEG Commercial Win'!B436*(Rates!$E$13+Rates!$E$17))+Rates!$E$26</f>
        <v>4719.8708699999997</v>
      </c>
      <c r="D436" s="45">
        <f>IF('NEG Commercial Win'!B436&gt;40,40*(Rates!$F$13+Rates!$F$17)+('NEG Commercial Win'!B436-40)*(Rates!$F$13+Rates!$F$19),'NEG Commercial Win'!B436*(Rates!$F$13+Rates!$F$17))+Rates!$F$26</f>
        <v>6043.7059799999988</v>
      </c>
      <c r="E436" s="46">
        <f t="shared" si="24"/>
        <v>1323.8351099999991</v>
      </c>
      <c r="F436" s="47">
        <f t="shared" si="25"/>
        <v>0.28048121367354256</v>
      </c>
      <c r="G436" s="51">
        <f>'NEG Commercial'!E436</f>
        <v>1</v>
      </c>
      <c r="H436" s="48">
        <f t="shared" si="26"/>
        <v>9.6417139110648316E-6</v>
      </c>
      <c r="I436" s="48">
        <f t="shared" si="27"/>
        <v>0.99141887461915335</v>
      </c>
      <c r="K436" s="72"/>
      <c r="L436" s="72"/>
    </row>
    <row r="437" spans="2:12" x14ac:dyDescent="0.2">
      <c r="B437" s="51">
        <f>'NEG Commercial'!C437</f>
        <v>8279</v>
      </c>
      <c r="C437" s="45">
        <f>IF('NEG Commercial Win'!B437&gt;40,40*(Rates!$E$13+Rates!$E$17)+('NEG Commercial Win'!B437-40)*(Rates!$E$13+Rates!$E$19),'NEG Commercial Win'!B437*(Rates!$E$13+Rates!$E$17))+Rates!$E$26</f>
        <v>4731.1934700000002</v>
      </c>
      <c r="D437" s="45">
        <f>IF('NEG Commercial Win'!B437&gt;40,40*(Rates!$F$13+Rates!$F$17)+('NEG Commercial Win'!B437-40)*(Rates!$F$13+Rates!$F$19),'NEG Commercial Win'!B437*(Rates!$F$13+Rates!$F$17))+Rates!$F$26</f>
        <v>6058.234379999999</v>
      </c>
      <c r="E437" s="46">
        <f t="shared" si="24"/>
        <v>1327.0409099999988</v>
      </c>
      <c r="F437" s="47">
        <f t="shared" si="25"/>
        <v>0.28048755951635151</v>
      </c>
      <c r="G437" s="51">
        <f>'NEG Commercial'!E437</f>
        <v>3</v>
      </c>
      <c r="H437" s="48">
        <f t="shared" si="26"/>
        <v>2.8925141733194491E-5</v>
      </c>
      <c r="I437" s="48">
        <f t="shared" si="27"/>
        <v>0.99144779976088659</v>
      </c>
      <c r="K437" s="72"/>
      <c r="L437" s="72"/>
    </row>
    <row r="438" spans="2:12" x14ac:dyDescent="0.2">
      <c r="B438" s="51">
        <f>'NEG Commercial'!C438</f>
        <v>8299</v>
      </c>
      <c r="C438" s="45">
        <f>IF('NEG Commercial Win'!B438&gt;40,40*(Rates!$E$13+Rates!$E$17)+('NEG Commercial Win'!B438-40)*(Rates!$E$13+Rates!$E$19),'NEG Commercial Win'!B438*(Rates!$E$13+Rates!$E$17))+Rates!$E$26</f>
        <v>4742.5160699999997</v>
      </c>
      <c r="D438" s="45">
        <f>IF('NEG Commercial Win'!B438&gt;40,40*(Rates!$F$13+Rates!$F$17)+('NEG Commercial Win'!B438-40)*(Rates!$F$13+Rates!$F$19),'NEG Commercial Win'!B438*(Rates!$F$13+Rates!$F$17))+Rates!$F$26</f>
        <v>6072.7627799999991</v>
      </c>
      <c r="E438" s="46">
        <f t="shared" si="24"/>
        <v>1330.2467099999994</v>
      </c>
      <c r="F438" s="47">
        <f t="shared" si="25"/>
        <v>0.28049387505818185</v>
      </c>
      <c r="G438" s="51">
        <f>'NEG Commercial'!E438</f>
        <v>3</v>
      </c>
      <c r="H438" s="48">
        <f t="shared" si="26"/>
        <v>2.8925141733194491E-5</v>
      </c>
      <c r="I438" s="48">
        <f t="shared" si="27"/>
        <v>0.99147672490261984</v>
      </c>
      <c r="K438" s="72"/>
      <c r="L438" s="72"/>
    </row>
    <row r="439" spans="2:12" x14ac:dyDescent="0.2">
      <c r="B439" s="51">
        <f>'NEG Commercial'!C439</f>
        <v>8319</v>
      </c>
      <c r="C439" s="45">
        <f>IF('NEG Commercial Win'!B439&gt;40,40*(Rates!$E$13+Rates!$E$17)+('NEG Commercial Win'!B439-40)*(Rates!$E$13+Rates!$E$19),'NEG Commercial Win'!B439*(Rates!$E$13+Rates!$E$17))+Rates!$E$26</f>
        <v>4753.8386700000001</v>
      </c>
      <c r="D439" s="45">
        <f>IF('NEG Commercial Win'!B439&gt;40,40*(Rates!$F$13+Rates!$F$17)+('NEG Commercial Win'!B439-40)*(Rates!$F$13+Rates!$F$19),'NEG Commercial Win'!B439*(Rates!$F$13+Rates!$F$17))+Rates!$F$26</f>
        <v>6087.2911799999993</v>
      </c>
      <c r="E439" s="46">
        <f t="shared" si="24"/>
        <v>1333.4525099999992</v>
      </c>
      <c r="F439" s="47">
        <f t="shared" si="25"/>
        <v>0.28050016051554377</v>
      </c>
      <c r="G439" s="51">
        <f>'NEG Commercial'!E439</f>
        <v>3</v>
      </c>
      <c r="H439" s="48">
        <f t="shared" si="26"/>
        <v>2.8925141733194491E-5</v>
      </c>
      <c r="I439" s="48">
        <f t="shared" si="27"/>
        <v>0.99150565004435309</v>
      </c>
      <c r="K439" s="72"/>
      <c r="L439" s="72"/>
    </row>
    <row r="440" spans="2:12" x14ac:dyDescent="0.2">
      <c r="B440" s="51">
        <f>'NEG Commercial'!C440</f>
        <v>8339</v>
      </c>
      <c r="C440" s="45">
        <f>IF('NEG Commercial Win'!B440&gt;40,40*(Rates!$E$13+Rates!$E$17)+('NEG Commercial Win'!B440-40)*(Rates!$E$13+Rates!$E$19),'NEG Commercial Win'!B440*(Rates!$E$13+Rates!$E$17))+Rates!$E$26</f>
        <v>4765.1612699999996</v>
      </c>
      <c r="D440" s="45">
        <f>IF('NEG Commercial Win'!B440&gt;40,40*(Rates!$F$13+Rates!$F$17)+('NEG Commercial Win'!B440-40)*(Rates!$F$13+Rates!$F$19),'NEG Commercial Win'!B440*(Rates!$F$13+Rates!$F$17))+Rates!$F$26</f>
        <v>6101.8195799999985</v>
      </c>
      <c r="E440" s="46">
        <f t="shared" si="24"/>
        <v>1336.6583099999989</v>
      </c>
      <c r="F440" s="47">
        <f t="shared" si="25"/>
        <v>0.28050641610289068</v>
      </c>
      <c r="G440" s="51">
        <f>'NEG Commercial'!E440</f>
        <v>6</v>
      </c>
      <c r="H440" s="48">
        <f t="shared" si="26"/>
        <v>5.7850283466388983E-5</v>
      </c>
      <c r="I440" s="48">
        <f t="shared" si="27"/>
        <v>0.99156350032781948</v>
      </c>
      <c r="K440" s="72"/>
      <c r="L440" s="72"/>
    </row>
    <row r="441" spans="2:12" x14ac:dyDescent="0.2">
      <c r="B441" s="51">
        <f>'NEG Commercial'!C441</f>
        <v>8359</v>
      </c>
      <c r="C441" s="45">
        <f>IF('NEG Commercial Win'!B441&gt;40,40*(Rates!$E$13+Rates!$E$17)+('NEG Commercial Win'!B441-40)*(Rates!$E$13+Rates!$E$19),'NEG Commercial Win'!B441*(Rates!$E$13+Rates!$E$17))+Rates!$E$26</f>
        <v>4776.48387</v>
      </c>
      <c r="D441" s="45">
        <f>IF('NEG Commercial Win'!B441&gt;40,40*(Rates!$F$13+Rates!$F$17)+('NEG Commercial Win'!B441-40)*(Rates!$F$13+Rates!$F$19),'NEG Commercial Win'!B441*(Rates!$F$13+Rates!$F$17))+Rates!$F$26</f>
        <v>6116.3479799999986</v>
      </c>
      <c r="E441" s="46">
        <f t="shared" si="24"/>
        <v>1339.8641099999986</v>
      </c>
      <c r="F441" s="47">
        <f t="shared" si="25"/>
        <v>0.28051264203264203</v>
      </c>
      <c r="G441" s="51">
        <f>'NEG Commercial'!E441</f>
        <v>4</v>
      </c>
      <c r="H441" s="48">
        <f t="shared" si="26"/>
        <v>3.8566855644259326E-5</v>
      </c>
      <c r="I441" s="48">
        <f t="shared" si="27"/>
        <v>0.99160206718346378</v>
      </c>
      <c r="K441" s="72"/>
      <c r="L441" s="72"/>
    </row>
    <row r="442" spans="2:12" x14ac:dyDescent="0.2">
      <c r="B442" s="51">
        <f>'NEG Commercial'!C442</f>
        <v>8379</v>
      </c>
      <c r="C442" s="45">
        <f>IF('NEG Commercial Win'!B442&gt;40,40*(Rates!$E$13+Rates!$E$17)+('NEG Commercial Win'!B442-40)*(Rates!$E$13+Rates!$E$19),'NEG Commercial Win'!B442*(Rates!$E$13+Rates!$E$17))+Rates!$E$26</f>
        <v>4787.8064700000004</v>
      </c>
      <c r="D442" s="45">
        <f>IF('NEG Commercial Win'!B442&gt;40,40*(Rates!$F$13+Rates!$F$17)+('NEG Commercial Win'!B442-40)*(Rates!$F$13+Rates!$F$19),'NEG Commercial Win'!B442*(Rates!$F$13+Rates!$F$17))+Rates!$F$26</f>
        <v>6130.8763799999988</v>
      </c>
      <c r="E442" s="46">
        <f t="shared" si="24"/>
        <v>1343.0699099999983</v>
      </c>
      <c r="F442" s="47">
        <f t="shared" si="25"/>
        <v>0.28051883851520804</v>
      </c>
      <c r="G442" s="51">
        <f>'NEG Commercial'!E442</f>
        <v>5</v>
      </c>
      <c r="H442" s="48">
        <f t="shared" si="26"/>
        <v>4.8208569555324151E-5</v>
      </c>
      <c r="I442" s="48">
        <f t="shared" si="27"/>
        <v>0.99165027575301912</v>
      </c>
      <c r="K442" s="72"/>
      <c r="L442" s="72"/>
    </row>
    <row r="443" spans="2:12" x14ac:dyDescent="0.2">
      <c r="B443" s="51">
        <f>'NEG Commercial'!C443</f>
        <v>8399</v>
      </c>
      <c r="C443" s="45">
        <f>IF('NEG Commercial Win'!B443&gt;40,40*(Rates!$E$13+Rates!$E$17)+('NEG Commercial Win'!B443-40)*(Rates!$E$13+Rates!$E$19),'NEG Commercial Win'!B443*(Rates!$E$13+Rates!$E$17))+Rates!$E$26</f>
        <v>4799.12907</v>
      </c>
      <c r="D443" s="45">
        <f>IF('NEG Commercial Win'!B443&gt;40,40*(Rates!$F$13+Rates!$F$17)+('NEG Commercial Win'!B443-40)*(Rates!$F$13+Rates!$F$19),'NEG Commercial Win'!B443*(Rates!$F$13+Rates!$F$17))+Rates!$F$26</f>
        <v>6145.4047799999989</v>
      </c>
      <c r="E443" s="46">
        <f t="shared" si="24"/>
        <v>1346.275709999999</v>
      </c>
      <c r="F443" s="47">
        <f t="shared" si="25"/>
        <v>0.28052500575901346</v>
      </c>
      <c r="G443" s="51">
        <f>'NEG Commercial'!E443</f>
        <v>4</v>
      </c>
      <c r="H443" s="48">
        <f t="shared" si="26"/>
        <v>3.8566855644259326E-5</v>
      </c>
      <c r="I443" s="48">
        <f t="shared" si="27"/>
        <v>0.99168884260866341</v>
      </c>
      <c r="K443" s="72"/>
      <c r="L443" s="72"/>
    </row>
    <row r="444" spans="2:12" x14ac:dyDescent="0.2">
      <c r="B444" s="51">
        <f>'NEG Commercial'!C444</f>
        <v>8419</v>
      </c>
      <c r="C444" s="45">
        <f>IF('NEG Commercial Win'!B444&gt;40,40*(Rates!$E$13+Rates!$E$17)+('NEG Commercial Win'!B444-40)*(Rates!$E$13+Rates!$E$19),'NEG Commercial Win'!B444*(Rates!$E$13+Rates!$E$17))+Rates!$E$26</f>
        <v>4810.4516700000004</v>
      </c>
      <c r="D444" s="45">
        <f>IF('NEG Commercial Win'!B444&gt;40,40*(Rates!$F$13+Rates!$F$17)+('NEG Commercial Win'!B444-40)*(Rates!$F$13+Rates!$F$19),'NEG Commercial Win'!B444*(Rates!$F$13+Rates!$F$17))+Rates!$F$26</f>
        <v>6159.9331799999991</v>
      </c>
      <c r="E444" s="46">
        <f t="shared" si="24"/>
        <v>1349.4815099999987</v>
      </c>
      <c r="F444" s="47">
        <f t="shared" si="25"/>
        <v>0.28053114397052004</v>
      </c>
      <c r="G444" s="51">
        <f>'NEG Commercial'!E444</f>
        <v>8</v>
      </c>
      <c r="H444" s="48">
        <f t="shared" si="26"/>
        <v>7.7133711288518653E-5</v>
      </c>
      <c r="I444" s="48">
        <f t="shared" si="27"/>
        <v>0.99176597631995189</v>
      </c>
      <c r="K444" s="72"/>
      <c r="L444" s="72"/>
    </row>
    <row r="445" spans="2:12" x14ac:dyDescent="0.2">
      <c r="B445" s="51">
        <f>'NEG Commercial'!C445</f>
        <v>8439</v>
      </c>
      <c r="C445" s="45">
        <f>IF('NEG Commercial Win'!B445&gt;40,40*(Rates!$E$13+Rates!$E$17)+('NEG Commercial Win'!B445-40)*(Rates!$E$13+Rates!$E$19),'NEG Commercial Win'!B445*(Rates!$E$13+Rates!$E$17))+Rates!$E$26</f>
        <v>4821.7742699999999</v>
      </c>
      <c r="D445" s="45">
        <f>IF('NEG Commercial Win'!B445&gt;40,40*(Rates!$F$13+Rates!$F$17)+('NEG Commercial Win'!B445-40)*(Rates!$F$13+Rates!$F$19),'NEG Commercial Win'!B445*(Rates!$F$13+Rates!$F$17))+Rates!$F$26</f>
        <v>6174.4615799999992</v>
      </c>
      <c r="E445" s="46">
        <f t="shared" si="24"/>
        <v>1352.6873099999993</v>
      </c>
      <c r="F445" s="47">
        <f t="shared" si="25"/>
        <v>0.28053725335425117</v>
      </c>
      <c r="G445" s="51">
        <f>'NEG Commercial'!E445</f>
        <v>3</v>
      </c>
      <c r="H445" s="48">
        <f t="shared" si="26"/>
        <v>2.8925141733194491E-5</v>
      </c>
      <c r="I445" s="48">
        <f t="shared" si="27"/>
        <v>0.99179490146168514</v>
      </c>
      <c r="K445" s="72"/>
      <c r="L445" s="72"/>
    </row>
    <row r="446" spans="2:12" x14ac:dyDescent="0.2">
      <c r="B446" s="51">
        <f>'NEG Commercial'!C446</f>
        <v>8459</v>
      </c>
      <c r="C446" s="45">
        <f>IF('NEG Commercial Win'!B446&gt;40,40*(Rates!$E$13+Rates!$E$17)+('NEG Commercial Win'!B446-40)*(Rates!$E$13+Rates!$E$19),'NEG Commercial Win'!B446*(Rates!$E$13+Rates!$E$17))+Rates!$E$26</f>
        <v>4833.0968700000003</v>
      </c>
      <c r="D446" s="45">
        <f>IF('NEG Commercial Win'!B446&gt;40,40*(Rates!$F$13+Rates!$F$17)+('NEG Commercial Win'!B446-40)*(Rates!$F$13+Rates!$F$19),'NEG Commercial Win'!B446*(Rates!$F$13+Rates!$F$17))+Rates!$F$26</f>
        <v>6188.9899799999994</v>
      </c>
      <c r="E446" s="46">
        <f t="shared" si="24"/>
        <v>1355.8931099999991</v>
      </c>
      <c r="F446" s="47">
        <f t="shared" si="25"/>
        <v>0.28054333411281263</v>
      </c>
      <c r="G446" s="51">
        <f>'NEG Commercial'!E446</f>
        <v>1</v>
      </c>
      <c r="H446" s="48">
        <f t="shared" si="26"/>
        <v>9.6417139110648316E-6</v>
      </c>
      <c r="I446" s="48">
        <f t="shared" si="27"/>
        <v>0.99180454317559619</v>
      </c>
      <c r="K446" s="72"/>
      <c r="L446" s="72"/>
    </row>
    <row r="447" spans="2:12" x14ac:dyDescent="0.2">
      <c r="B447" s="51">
        <f>'NEG Commercial'!C447</f>
        <v>8479</v>
      </c>
      <c r="C447" s="45">
        <f>IF('NEG Commercial Win'!B447&gt;40,40*(Rates!$E$13+Rates!$E$17)+('NEG Commercial Win'!B447-40)*(Rates!$E$13+Rates!$E$19),'NEG Commercial Win'!B447*(Rates!$E$13+Rates!$E$17))+Rates!$E$26</f>
        <v>4844.4194699999998</v>
      </c>
      <c r="D447" s="45">
        <f>IF('NEG Commercial Win'!B447&gt;40,40*(Rates!$F$13+Rates!$F$17)+('NEG Commercial Win'!B447-40)*(Rates!$F$13+Rates!$F$19),'NEG Commercial Win'!B447*(Rates!$F$13+Rates!$F$17))+Rates!$F$26</f>
        <v>6203.5183799999986</v>
      </c>
      <c r="E447" s="46">
        <f t="shared" si="24"/>
        <v>1359.0989099999988</v>
      </c>
      <c r="F447" s="47">
        <f t="shared" si="25"/>
        <v>0.28054938644691702</v>
      </c>
      <c r="G447" s="51">
        <f>'NEG Commercial'!E447</f>
        <v>3</v>
      </c>
      <c r="H447" s="48">
        <f t="shared" si="26"/>
        <v>2.8925141733194491E-5</v>
      </c>
      <c r="I447" s="48">
        <f t="shared" si="27"/>
        <v>0.99183346831732944</v>
      </c>
      <c r="K447" s="72"/>
      <c r="L447" s="72"/>
    </row>
    <row r="448" spans="2:12" x14ac:dyDescent="0.2">
      <c r="B448" s="51">
        <f>'NEG Commercial'!C448</f>
        <v>8499</v>
      </c>
      <c r="C448" s="45">
        <f>IF('NEG Commercial Win'!B448&gt;40,40*(Rates!$E$13+Rates!$E$17)+('NEG Commercial Win'!B448-40)*(Rates!$E$13+Rates!$E$19),'NEG Commercial Win'!B448*(Rates!$E$13+Rates!$E$17))+Rates!$E$26</f>
        <v>4855.7420700000002</v>
      </c>
      <c r="D448" s="45">
        <f>IF('NEG Commercial Win'!B448&gt;40,40*(Rates!$F$13+Rates!$F$17)+('NEG Commercial Win'!B448-40)*(Rates!$F$13+Rates!$F$19),'NEG Commercial Win'!B448*(Rates!$F$13+Rates!$F$17))+Rates!$F$26</f>
        <v>6218.0467799999988</v>
      </c>
      <c r="E448" s="46">
        <f t="shared" si="24"/>
        <v>1362.3047099999985</v>
      </c>
      <c r="F448" s="47">
        <f t="shared" si="25"/>
        <v>0.28055541055540423</v>
      </c>
      <c r="G448" s="51">
        <f>'NEG Commercial'!E448</f>
        <v>2</v>
      </c>
      <c r="H448" s="48">
        <f t="shared" si="26"/>
        <v>1.9283427822129663E-5</v>
      </c>
      <c r="I448" s="48">
        <f t="shared" si="27"/>
        <v>0.99185275174515153</v>
      </c>
      <c r="K448" s="72"/>
      <c r="L448" s="72"/>
    </row>
    <row r="449" spans="2:12" x14ac:dyDescent="0.2">
      <c r="B449" s="51">
        <f>'NEG Commercial'!C449</f>
        <v>8519</v>
      </c>
      <c r="C449" s="45">
        <f>IF('NEG Commercial Win'!B449&gt;40,40*(Rates!$E$13+Rates!$E$17)+('NEG Commercial Win'!B449-40)*(Rates!$E$13+Rates!$E$19),'NEG Commercial Win'!B449*(Rates!$E$13+Rates!$E$17))+Rates!$E$26</f>
        <v>4867.0646699999998</v>
      </c>
      <c r="D449" s="45">
        <f>IF('NEG Commercial Win'!B449&gt;40,40*(Rates!$F$13+Rates!$F$17)+('NEG Commercial Win'!B449-40)*(Rates!$F$13+Rates!$F$19),'NEG Commercial Win'!B449*(Rates!$F$13+Rates!$F$17))+Rates!$F$26</f>
        <v>6232.5751799999989</v>
      </c>
      <c r="E449" s="46">
        <f t="shared" si="24"/>
        <v>1365.5105099999992</v>
      </c>
      <c r="F449" s="47">
        <f t="shared" si="25"/>
        <v>0.28056140663526447</v>
      </c>
      <c r="G449" s="51">
        <f>'NEG Commercial'!E449</f>
        <v>5</v>
      </c>
      <c r="H449" s="48">
        <f t="shared" si="26"/>
        <v>4.8208569555324151E-5</v>
      </c>
      <c r="I449" s="48">
        <f t="shared" si="27"/>
        <v>0.99190096031470687</v>
      </c>
      <c r="K449" s="72"/>
      <c r="L449" s="72"/>
    </row>
    <row r="450" spans="2:12" x14ac:dyDescent="0.2">
      <c r="B450" s="51">
        <f>'NEG Commercial'!C450</f>
        <v>8539</v>
      </c>
      <c r="C450" s="45">
        <f>IF('NEG Commercial Win'!B450&gt;40,40*(Rates!$E$13+Rates!$E$17)+('NEG Commercial Win'!B450-40)*(Rates!$E$13+Rates!$E$19),'NEG Commercial Win'!B450*(Rates!$E$13+Rates!$E$17))+Rates!$E$26</f>
        <v>4878.3872700000002</v>
      </c>
      <c r="D450" s="45">
        <f>IF('NEG Commercial Win'!B450&gt;40,40*(Rates!$F$13+Rates!$F$17)+('NEG Commercial Win'!B450-40)*(Rates!$F$13+Rates!$F$19),'NEG Commercial Win'!B450*(Rates!$F$13+Rates!$F$17))+Rates!$F$26</f>
        <v>6247.1035799999991</v>
      </c>
      <c r="E450" s="46">
        <f t="shared" si="24"/>
        <v>1368.7163099999989</v>
      </c>
      <c r="F450" s="47">
        <f t="shared" si="25"/>
        <v>0.28056737488165812</v>
      </c>
      <c r="G450" s="51">
        <f>'NEG Commercial'!E450</f>
        <v>3</v>
      </c>
      <c r="H450" s="48">
        <f t="shared" si="26"/>
        <v>2.8925141733194491E-5</v>
      </c>
      <c r="I450" s="48">
        <f t="shared" si="27"/>
        <v>0.99192988545644012</v>
      </c>
      <c r="K450" s="72"/>
      <c r="L450" s="72"/>
    </row>
    <row r="451" spans="2:12" x14ac:dyDescent="0.2">
      <c r="B451" s="51">
        <f>'NEG Commercial'!C451</f>
        <v>8559</v>
      </c>
      <c r="C451" s="45">
        <f>IF('NEG Commercial Win'!B451&gt;40,40*(Rates!$E$13+Rates!$E$17)+('NEG Commercial Win'!B451-40)*(Rates!$E$13+Rates!$E$19),'NEG Commercial Win'!B451*(Rates!$E$13+Rates!$E$17))+Rates!$E$26</f>
        <v>4889.7098699999997</v>
      </c>
      <c r="D451" s="45">
        <f>IF('NEG Commercial Win'!B451&gt;40,40*(Rates!$F$13+Rates!$F$17)+('NEG Commercial Win'!B451-40)*(Rates!$F$13+Rates!$F$19),'NEG Commercial Win'!B451*(Rates!$F$13+Rates!$F$17))+Rates!$F$26</f>
        <v>6261.6319799999992</v>
      </c>
      <c r="E451" s="46">
        <f t="shared" si="24"/>
        <v>1371.9221099999995</v>
      </c>
      <c r="F451" s="47">
        <f t="shared" si="25"/>
        <v>0.28057331548793907</v>
      </c>
      <c r="G451" s="51">
        <f>'NEG Commercial'!E451</f>
        <v>2</v>
      </c>
      <c r="H451" s="48">
        <f t="shared" si="26"/>
        <v>1.9283427822129663E-5</v>
      </c>
      <c r="I451" s="48">
        <f t="shared" si="27"/>
        <v>0.99194916888426221</v>
      </c>
      <c r="K451" s="72"/>
      <c r="L451" s="72"/>
    </row>
    <row r="452" spans="2:12" x14ac:dyDescent="0.2">
      <c r="B452" s="51">
        <f>'NEG Commercial'!C452</f>
        <v>8579</v>
      </c>
      <c r="C452" s="45">
        <f>IF('NEG Commercial Win'!B452&gt;40,40*(Rates!$E$13+Rates!$E$17)+('NEG Commercial Win'!B452-40)*(Rates!$E$13+Rates!$E$19),'NEG Commercial Win'!B452*(Rates!$E$13+Rates!$E$17))+Rates!$E$26</f>
        <v>4901.0324700000001</v>
      </c>
      <c r="D452" s="45">
        <f>IF('NEG Commercial Win'!B452&gt;40,40*(Rates!$F$13+Rates!$F$17)+('NEG Commercial Win'!B452-40)*(Rates!$F$13+Rates!$F$19),'NEG Commercial Win'!B452*(Rates!$F$13+Rates!$F$17))+Rates!$F$26</f>
        <v>6276.1603799999993</v>
      </c>
      <c r="E452" s="46">
        <f t="shared" si="24"/>
        <v>1375.1279099999992</v>
      </c>
      <c r="F452" s="47">
        <f t="shared" si="25"/>
        <v>0.28057922864567336</v>
      </c>
      <c r="G452" s="51">
        <f>'NEG Commercial'!E452</f>
        <v>5</v>
      </c>
      <c r="H452" s="48">
        <f t="shared" si="26"/>
        <v>4.8208569555324151E-5</v>
      </c>
      <c r="I452" s="48">
        <f t="shared" si="27"/>
        <v>0.99199737745381755</v>
      </c>
      <c r="K452" s="72"/>
      <c r="L452" s="72"/>
    </row>
    <row r="453" spans="2:12" x14ac:dyDescent="0.2">
      <c r="B453" s="51">
        <f>'NEG Commercial'!C453</f>
        <v>8599</v>
      </c>
      <c r="C453" s="45">
        <f>IF('NEG Commercial Win'!B453&gt;40,40*(Rates!$E$13+Rates!$E$17)+('NEG Commercial Win'!B453-40)*(Rates!$E$13+Rates!$E$19),'NEG Commercial Win'!B453*(Rates!$E$13+Rates!$E$17))+Rates!$E$26</f>
        <v>4912.3550699999996</v>
      </c>
      <c r="D453" s="45">
        <f>IF('NEG Commercial Win'!B453&gt;40,40*(Rates!$F$13+Rates!$F$17)+('NEG Commercial Win'!B453-40)*(Rates!$F$13+Rates!$F$19),'NEG Commercial Win'!B453*(Rates!$F$13+Rates!$F$17))+Rates!$F$26</f>
        <v>6290.6887799999986</v>
      </c>
      <c r="E453" s="46">
        <f t="shared" si="24"/>
        <v>1378.333709999999</v>
      </c>
      <c r="F453" s="47">
        <f t="shared" si="25"/>
        <v>0.28058511454466156</v>
      </c>
      <c r="G453" s="51">
        <f>'NEG Commercial'!E453</f>
        <v>5</v>
      </c>
      <c r="H453" s="48">
        <f t="shared" si="26"/>
        <v>4.8208569555324151E-5</v>
      </c>
      <c r="I453" s="48">
        <f t="shared" si="27"/>
        <v>0.99204558602337289</v>
      </c>
      <c r="K453" s="72"/>
      <c r="L453" s="72"/>
    </row>
    <row r="454" spans="2:12" x14ac:dyDescent="0.2">
      <c r="B454" s="51">
        <f>'NEG Commercial'!C454</f>
        <v>8619</v>
      </c>
      <c r="C454" s="45">
        <f>IF('NEG Commercial Win'!B454&gt;40,40*(Rates!$E$13+Rates!$E$17)+('NEG Commercial Win'!B454-40)*(Rates!$E$13+Rates!$E$19),'NEG Commercial Win'!B454*(Rates!$E$13+Rates!$E$17))+Rates!$E$26</f>
        <v>4923.67767</v>
      </c>
      <c r="D454" s="45">
        <f>IF('NEG Commercial Win'!B454&gt;40,40*(Rates!$F$13+Rates!$F$17)+('NEG Commercial Win'!B454-40)*(Rates!$F$13+Rates!$F$19),'NEG Commercial Win'!B454*(Rates!$F$13+Rates!$F$17))+Rates!$F$26</f>
        <v>6305.2171799999987</v>
      </c>
      <c r="E454" s="46">
        <f t="shared" si="24"/>
        <v>1381.5395099999987</v>
      </c>
      <c r="F454" s="47">
        <f t="shared" si="25"/>
        <v>0.28059097337295819</v>
      </c>
      <c r="G454" s="51">
        <f>'NEG Commercial'!E454</f>
        <v>3</v>
      </c>
      <c r="H454" s="48">
        <f t="shared" si="26"/>
        <v>2.8925141733194491E-5</v>
      </c>
      <c r="I454" s="48">
        <f t="shared" si="27"/>
        <v>0.99207451116510614</v>
      </c>
      <c r="K454" s="72"/>
      <c r="L454" s="72"/>
    </row>
    <row r="455" spans="2:12" x14ac:dyDescent="0.2">
      <c r="B455" s="51">
        <f>'NEG Commercial'!C455</f>
        <v>8639</v>
      </c>
      <c r="C455" s="45">
        <f>IF('NEG Commercial Win'!B455&gt;40,40*(Rates!$E$13+Rates!$E$17)+('NEG Commercial Win'!B455-40)*(Rates!$E$13+Rates!$E$19),'NEG Commercial Win'!B455*(Rates!$E$13+Rates!$E$17))+Rates!$E$26</f>
        <v>4935.0002700000005</v>
      </c>
      <c r="D455" s="45">
        <f>IF('NEG Commercial Win'!B455&gt;40,40*(Rates!$F$13+Rates!$F$17)+('NEG Commercial Win'!B455-40)*(Rates!$F$13+Rates!$F$19),'NEG Commercial Win'!B455*(Rates!$F$13+Rates!$F$17))+Rates!$F$26</f>
        <v>6319.7455799999989</v>
      </c>
      <c r="E455" s="46">
        <f t="shared" ref="E455:E518" si="28">D455-C455</f>
        <v>1384.7453099999984</v>
      </c>
      <c r="F455" s="47">
        <f t="shared" ref="F455:F518" si="29">E455/C455</f>
        <v>0.28059680531689174</v>
      </c>
      <c r="G455" s="51">
        <f>'NEG Commercial'!E455</f>
        <v>3</v>
      </c>
      <c r="H455" s="48">
        <f t="shared" ref="H455:H518" si="30">G455/SUM($G$6:$G$950)</f>
        <v>2.8925141733194491E-5</v>
      </c>
      <c r="I455" s="48">
        <f t="shared" si="27"/>
        <v>0.99210343630683939</v>
      </c>
      <c r="K455" s="72"/>
      <c r="L455" s="72"/>
    </row>
    <row r="456" spans="2:12" x14ac:dyDescent="0.2">
      <c r="B456" s="51">
        <f>'NEG Commercial'!C456</f>
        <v>8659</v>
      </c>
      <c r="C456" s="45">
        <f>IF('NEG Commercial Win'!B456&gt;40,40*(Rates!$E$13+Rates!$E$17)+('NEG Commercial Win'!B456-40)*(Rates!$E$13+Rates!$E$19),'NEG Commercial Win'!B456*(Rates!$E$13+Rates!$E$17))+Rates!$E$26</f>
        <v>4946.32287</v>
      </c>
      <c r="D456" s="45">
        <f>IF('NEG Commercial Win'!B456&gt;40,40*(Rates!$F$13+Rates!$F$17)+('NEG Commercial Win'!B456-40)*(Rates!$F$13+Rates!$F$19),'NEG Commercial Win'!B456*(Rates!$F$13+Rates!$F$17))+Rates!$F$26</f>
        <v>6334.273979999999</v>
      </c>
      <c r="E456" s="46">
        <f t="shared" si="28"/>
        <v>1387.9511099999991</v>
      </c>
      <c r="F456" s="47">
        <f t="shared" si="29"/>
        <v>0.28060261056108515</v>
      </c>
      <c r="G456" s="51">
        <f>'NEG Commercial'!E456</f>
        <v>3</v>
      </c>
      <c r="H456" s="48">
        <f t="shared" si="30"/>
        <v>2.8925141733194491E-5</v>
      </c>
      <c r="I456" s="48">
        <f t="shared" ref="I456:I519" si="31">H456+I455</f>
        <v>0.99213236144857264</v>
      </c>
      <c r="K456" s="72"/>
      <c r="L456" s="72"/>
    </row>
    <row r="457" spans="2:12" x14ac:dyDescent="0.2">
      <c r="B457" s="51">
        <f>'NEG Commercial'!C457</f>
        <v>8679</v>
      </c>
      <c r="C457" s="45">
        <f>IF('NEG Commercial Win'!B457&gt;40,40*(Rates!$E$13+Rates!$E$17)+('NEG Commercial Win'!B457-40)*(Rates!$E$13+Rates!$E$19),'NEG Commercial Win'!B457*(Rates!$E$13+Rates!$E$17))+Rates!$E$26</f>
        <v>4957.6454700000004</v>
      </c>
      <c r="D457" s="45">
        <f>IF('NEG Commercial Win'!B457&gt;40,40*(Rates!$F$13+Rates!$F$17)+('NEG Commercial Win'!B457-40)*(Rates!$F$13+Rates!$F$19),'NEG Commercial Win'!B457*(Rates!$F$13+Rates!$F$17))+Rates!$F$26</f>
        <v>6348.8023799999992</v>
      </c>
      <c r="E457" s="46">
        <f t="shared" si="28"/>
        <v>1391.1569099999988</v>
      </c>
      <c r="F457" s="47">
        <f t="shared" si="29"/>
        <v>0.28060838928847381</v>
      </c>
      <c r="G457" s="51">
        <f>'NEG Commercial'!E457</f>
        <v>5</v>
      </c>
      <c r="H457" s="48">
        <f t="shared" si="30"/>
        <v>4.8208569555324151E-5</v>
      </c>
      <c r="I457" s="48">
        <f t="shared" si="31"/>
        <v>0.99218057001812798</v>
      </c>
      <c r="K457" s="72"/>
      <c r="L457" s="72"/>
    </row>
    <row r="458" spans="2:12" x14ac:dyDescent="0.2">
      <c r="B458" s="51">
        <f>'NEG Commercial'!C458</f>
        <v>8699</v>
      </c>
      <c r="C458" s="45">
        <f>IF('NEG Commercial Win'!B458&gt;40,40*(Rates!$E$13+Rates!$E$17)+('NEG Commercial Win'!B458-40)*(Rates!$E$13+Rates!$E$19),'NEG Commercial Win'!B458*(Rates!$E$13+Rates!$E$17))+Rates!$E$26</f>
        <v>4968.9680699999999</v>
      </c>
      <c r="D458" s="45">
        <f>IF('NEG Commercial Win'!B458&gt;40,40*(Rates!$F$13+Rates!$F$17)+('NEG Commercial Win'!B458-40)*(Rates!$F$13+Rates!$F$19),'NEG Commercial Win'!B458*(Rates!$F$13+Rates!$F$17))+Rates!$F$26</f>
        <v>6363.3307799999993</v>
      </c>
      <c r="E458" s="46">
        <f t="shared" si="28"/>
        <v>1394.3627099999994</v>
      </c>
      <c r="F458" s="47">
        <f t="shared" si="29"/>
        <v>0.28061414168032667</v>
      </c>
      <c r="G458" s="51">
        <f>'NEG Commercial'!E458</f>
        <v>3</v>
      </c>
      <c r="H458" s="48">
        <f t="shared" si="30"/>
        <v>2.8925141733194491E-5</v>
      </c>
      <c r="I458" s="48">
        <f t="shared" si="31"/>
        <v>0.99220949515986123</v>
      </c>
      <c r="K458" s="72"/>
      <c r="L458" s="72"/>
    </row>
    <row r="459" spans="2:12" x14ac:dyDescent="0.2">
      <c r="B459" s="51">
        <f>'NEG Commercial'!C459</f>
        <v>8719</v>
      </c>
      <c r="C459" s="45">
        <f>IF('NEG Commercial Win'!B459&gt;40,40*(Rates!$E$13+Rates!$E$17)+('NEG Commercial Win'!B459-40)*(Rates!$E$13+Rates!$E$19),'NEG Commercial Win'!B459*(Rates!$E$13+Rates!$E$17))+Rates!$E$26</f>
        <v>4980.2906700000003</v>
      </c>
      <c r="D459" s="45">
        <f>IF('NEG Commercial Win'!B459&gt;40,40*(Rates!$F$13+Rates!$F$17)+('NEG Commercial Win'!B459-40)*(Rates!$F$13+Rates!$F$19),'NEG Commercial Win'!B459*(Rates!$F$13+Rates!$F$17))+Rates!$F$26</f>
        <v>6377.8591799999986</v>
      </c>
      <c r="E459" s="46">
        <f t="shared" si="28"/>
        <v>1397.5685099999982</v>
      </c>
      <c r="F459" s="47">
        <f t="shared" si="29"/>
        <v>0.28061986791626325</v>
      </c>
      <c r="G459" s="51">
        <f>'NEG Commercial'!E459</f>
        <v>4</v>
      </c>
      <c r="H459" s="48">
        <f t="shared" si="30"/>
        <v>3.8566855644259326E-5</v>
      </c>
      <c r="I459" s="48">
        <f t="shared" si="31"/>
        <v>0.99224806201550553</v>
      </c>
      <c r="K459" s="72"/>
      <c r="L459" s="72"/>
    </row>
    <row r="460" spans="2:12" x14ac:dyDescent="0.2">
      <c r="B460" s="51">
        <f>'NEG Commercial'!C460</f>
        <v>8739</v>
      </c>
      <c r="C460" s="45">
        <f>IF('NEG Commercial Win'!B460&gt;40,40*(Rates!$E$13+Rates!$E$17)+('NEG Commercial Win'!B460-40)*(Rates!$E$13+Rates!$E$19),'NEG Commercial Win'!B460*(Rates!$E$13+Rates!$E$17))+Rates!$E$26</f>
        <v>4991.6132699999998</v>
      </c>
      <c r="D460" s="45">
        <f>IF('NEG Commercial Win'!B460&gt;40,40*(Rates!$F$13+Rates!$F$17)+('NEG Commercial Win'!B460-40)*(Rates!$F$13+Rates!$F$19),'NEG Commercial Win'!B460*(Rates!$F$13+Rates!$F$17))+Rates!$F$26</f>
        <v>6392.3875799999987</v>
      </c>
      <c r="E460" s="46">
        <f t="shared" si="28"/>
        <v>1400.7743099999989</v>
      </c>
      <c r="F460" s="47">
        <f t="shared" si="29"/>
        <v>0.28062556817427464</v>
      </c>
      <c r="G460" s="51">
        <f>'NEG Commercial'!E460</f>
        <v>3</v>
      </c>
      <c r="H460" s="48">
        <f t="shared" si="30"/>
        <v>2.8925141733194491E-5</v>
      </c>
      <c r="I460" s="48">
        <f t="shared" si="31"/>
        <v>0.99227698715723878</v>
      </c>
      <c r="K460" s="72"/>
      <c r="L460" s="72"/>
    </row>
    <row r="461" spans="2:12" x14ac:dyDescent="0.2">
      <c r="B461" s="51">
        <f>'NEG Commercial'!C461</f>
        <v>8759</v>
      </c>
      <c r="C461" s="45">
        <f>IF('NEG Commercial Win'!B461&gt;40,40*(Rates!$E$13+Rates!$E$17)+('NEG Commercial Win'!B461-40)*(Rates!$E$13+Rates!$E$19),'NEG Commercial Win'!B461*(Rates!$E$13+Rates!$E$17))+Rates!$E$26</f>
        <v>5002.9358700000003</v>
      </c>
      <c r="D461" s="45">
        <f>IF('NEG Commercial Win'!B461&gt;40,40*(Rates!$F$13+Rates!$F$17)+('NEG Commercial Win'!B461-40)*(Rates!$F$13+Rates!$F$19),'NEG Commercial Win'!B461*(Rates!$F$13+Rates!$F$17))+Rates!$F$26</f>
        <v>6406.9159799999989</v>
      </c>
      <c r="E461" s="46">
        <f t="shared" si="28"/>
        <v>1403.9801099999986</v>
      </c>
      <c r="F461" s="47">
        <f t="shared" si="29"/>
        <v>0.28063124263073924</v>
      </c>
      <c r="G461" s="51">
        <f>'NEG Commercial'!E461</f>
        <v>5</v>
      </c>
      <c r="H461" s="48">
        <f t="shared" si="30"/>
        <v>4.8208569555324151E-5</v>
      </c>
      <c r="I461" s="48">
        <f t="shared" si="31"/>
        <v>0.99232519572679412</v>
      </c>
      <c r="K461" s="72"/>
      <c r="L461" s="72"/>
    </row>
    <row r="462" spans="2:12" x14ac:dyDescent="0.2">
      <c r="B462" s="51">
        <f>'NEG Commercial'!C462</f>
        <v>8779</v>
      </c>
      <c r="C462" s="45">
        <f>IF('NEG Commercial Win'!B462&gt;40,40*(Rates!$E$13+Rates!$E$17)+('NEG Commercial Win'!B462-40)*(Rates!$E$13+Rates!$E$19),'NEG Commercial Win'!B462*(Rates!$E$13+Rates!$E$17))+Rates!$E$26</f>
        <v>5014.2584699999998</v>
      </c>
      <c r="D462" s="45">
        <f>IF('NEG Commercial Win'!B462&gt;40,40*(Rates!$F$13+Rates!$F$17)+('NEG Commercial Win'!B462-40)*(Rates!$F$13+Rates!$F$19),'NEG Commercial Win'!B462*(Rates!$F$13+Rates!$F$17))+Rates!$F$26</f>
        <v>6421.444379999999</v>
      </c>
      <c r="E462" s="46">
        <f t="shared" si="28"/>
        <v>1407.1859099999992</v>
      </c>
      <c r="F462" s="47">
        <f t="shared" si="29"/>
        <v>0.28063689146044346</v>
      </c>
      <c r="G462" s="51">
        <f>'NEG Commercial'!E462</f>
        <v>1</v>
      </c>
      <c r="H462" s="48">
        <f t="shared" si="30"/>
        <v>9.6417139110648316E-6</v>
      </c>
      <c r="I462" s="48">
        <f t="shared" si="31"/>
        <v>0.99233483744070516</v>
      </c>
      <c r="K462" s="72"/>
      <c r="L462" s="72"/>
    </row>
    <row r="463" spans="2:12" x14ac:dyDescent="0.2">
      <c r="B463" s="51">
        <f>'NEG Commercial'!C463</f>
        <v>8799</v>
      </c>
      <c r="C463" s="45">
        <f>IF('NEG Commercial Win'!B463&gt;40,40*(Rates!$E$13+Rates!$E$17)+('NEG Commercial Win'!B463-40)*(Rates!$E$13+Rates!$E$19),'NEG Commercial Win'!B463*(Rates!$E$13+Rates!$E$17))+Rates!$E$26</f>
        <v>5025.5810700000002</v>
      </c>
      <c r="D463" s="45">
        <f>IF('NEG Commercial Win'!B463&gt;40,40*(Rates!$F$13+Rates!$F$17)+('NEG Commercial Win'!B463-40)*(Rates!$F$13+Rates!$F$19),'NEG Commercial Win'!B463*(Rates!$F$13+Rates!$F$17))+Rates!$F$26</f>
        <v>6435.9727799999991</v>
      </c>
      <c r="E463" s="46">
        <f t="shared" si="28"/>
        <v>1410.391709999999</v>
      </c>
      <c r="F463" s="47">
        <f t="shared" si="29"/>
        <v>0.28064251483659758</v>
      </c>
      <c r="G463" s="51">
        <f>'NEG Commercial'!E463</f>
        <v>4</v>
      </c>
      <c r="H463" s="48">
        <f t="shared" si="30"/>
        <v>3.8566855644259326E-5</v>
      </c>
      <c r="I463" s="48">
        <f t="shared" si="31"/>
        <v>0.99237340429634946</v>
      </c>
      <c r="K463" s="72"/>
      <c r="L463" s="72"/>
    </row>
    <row r="464" spans="2:12" x14ac:dyDescent="0.2">
      <c r="B464" s="51">
        <f>'NEG Commercial'!C464</f>
        <v>8819</v>
      </c>
      <c r="C464" s="45">
        <f>IF('NEG Commercial Win'!B464&gt;40,40*(Rates!$E$13+Rates!$E$17)+('NEG Commercial Win'!B464-40)*(Rates!$E$13+Rates!$E$19),'NEG Commercial Win'!B464*(Rates!$E$13+Rates!$E$17))+Rates!$E$26</f>
        <v>5036.9036699999997</v>
      </c>
      <c r="D464" s="45">
        <f>IF('NEG Commercial Win'!B464&gt;40,40*(Rates!$F$13+Rates!$F$17)+('NEG Commercial Win'!B464-40)*(Rates!$F$13+Rates!$F$19),'NEG Commercial Win'!B464*(Rates!$F$13+Rates!$F$17))+Rates!$F$26</f>
        <v>6450.5011799999993</v>
      </c>
      <c r="E464" s="46">
        <f t="shared" si="28"/>
        <v>1413.5975099999996</v>
      </c>
      <c r="F464" s="47">
        <f t="shared" si="29"/>
        <v>0.28064811293085534</v>
      </c>
      <c r="G464" s="51">
        <f>'NEG Commercial'!E464</f>
        <v>3</v>
      </c>
      <c r="H464" s="48">
        <f t="shared" si="30"/>
        <v>2.8925141733194491E-5</v>
      </c>
      <c r="I464" s="48">
        <f t="shared" si="31"/>
        <v>0.99240232943808271</v>
      </c>
      <c r="K464" s="72"/>
      <c r="L464" s="72"/>
    </row>
    <row r="465" spans="2:12" x14ac:dyDescent="0.2">
      <c r="B465" s="51">
        <f>'NEG Commercial'!C465</f>
        <v>8839</v>
      </c>
      <c r="C465" s="45">
        <f>IF('NEG Commercial Win'!B465&gt;40,40*(Rates!$E$13+Rates!$E$17)+('NEG Commercial Win'!B465-40)*(Rates!$E$13+Rates!$E$19),'NEG Commercial Win'!B465*(Rates!$E$13+Rates!$E$17))+Rates!$E$26</f>
        <v>5048.2262700000001</v>
      </c>
      <c r="D465" s="45">
        <f>IF('NEG Commercial Win'!B465&gt;40,40*(Rates!$F$13+Rates!$F$17)+('NEG Commercial Win'!B465-40)*(Rates!$F$13+Rates!$F$19),'NEG Commercial Win'!B465*(Rates!$F$13+Rates!$F$17))+Rates!$F$26</f>
        <v>6465.0295799999985</v>
      </c>
      <c r="E465" s="46">
        <f t="shared" si="28"/>
        <v>1416.8033099999984</v>
      </c>
      <c r="F465" s="47">
        <f t="shared" si="29"/>
        <v>0.2806536859133294</v>
      </c>
      <c r="G465" s="51">
        <f>'NEG Commercial'!E465</f>
        <v>2</v>
      </c>
      <c r="H465" s="48">
        <f t="shared" si="30"/>
        <v>1.9283427822129663E-5</v>
      </c>
      <c r="I465" s="48">
        <f t="shared" si="31"/>
        <v>0.9924216128659048</v>
      </c>
      <c r="K465" s="72"/>
      <c r="L465" s="72"/>
    </row>
    <row r="466" spans="2:12" x14ac:dyDescent="0.2">
      <c r="B466" s="51">
        <f>'NEG Commercial'!C466</f>
        <v>8859</v>
      </c>
      <c r="C466" s="45">
        <f>IF('NEG Commercial Win'!B466&gt;40,40*(Rates!$E$13+Rates!$E$17)+('NEG Commercial Win'!B466-40)*(Rates!$E$13+Rates!$E$19),'NEG Commercial Win'!B466*(Rates!$E$13+Rates!$E$17))+Rates!$E$26</f>
        <v>5059.5488699999996</v>
      </c>
      <c r="D466" s="45">
        <f>IF('NEG Commercial Win'!B466&gt;40,40*(Rates!$F$13+Rates!$F$17)+('NEG Commercial Win'!B466-40)*(Rates!$F$13+Rates!$F$19),'NEG Commercial Win'!B466*(Rates!$F$13+Rates!$F$17))+Rates!$F$26</f>
        <v>6479.5579799999987</v>
      </c>
      <c r="E466" s="46">
        <f t="shared" si="28"/>
        <v>1420.0091099999991</v>
      </c>
      <c r="F466" s="47">
        <f t="shared" si="29"/>
        <v>0.28065923395261111</v>
      </c>
      <c r="G466" s="51">
        <f>'NEG Commercial'!E466</f>
        <v>2</v>
      </c>
      <c r="H466" s="48">
        <f t="shared" si="30"/>
        <v>1.9283427822129663E-5</v>
      </c>
      <c r="I466" s="48">
        <f t="shared" si="31"/>
        <v>0.99244089629372689</v>
      </c>
      <c r="K466" s="72"/>
      <c r="L466" s="72"/>
    </row>
    <row r="467" spans="2:12" x14ac:dyDescent="0.2">
      <c r="B467" s="51">
        <f>'NEG Commercial'!C467</f>
        <v>8879</v>
      </c>
      <c r="C467" s="45">
        <f>IF('NEG Commercial Win'!B467&gt;40,40*(Rates!$E$13+Rates!$E$17)+('NEG Commercial Win'!B467-40)*(Rates!$E$13+Rates!$E$19),'NEG Commercial Win'!B467*(Rates!$E$13+Rates!$E$17))+Rates!$E$26</f>
        <v>5070.87147</v>
      </c>
      <c r="D467" s="45">
        <f>IF('NEG Commercial Win'!B467&gt;40,40*(Rates!$F$13+Rates!$F$17)+('NEG Commercial Win'!B467-40)*(Rates!$F$13+Rates!$F$19),'NEG Commercial Win'!B467*(Rates!$F$13+Rates!$F$17))+Rates!$F$26</f>
        <v>6494.0863799999988</v>
      </c>
      <c r="E467" s="46">
        <f t="shared" si="28"/>
        <v>1423.2149099999988</v>
      </c>
      <c r="F467" s="47">
        <f t="shared" si="29"/>
        <v>0.2806647572157846</v>
      </c>
      <c r="G467" s="51">
        <f>'NEG Commercial'!E467</f>
        <v>3</v>
      </c>
      <c r="H467" s="48">
        <f t="shared" si="30"/>
        <v>2.8925141733194491E-5</v>
      </c>
      <c r="I467" s="48">
        <f t="shared" si="31"/>
        <v>0.99246982143546014</v>
      </c>
      <c r="K467" s="72"/>
      <c r="L467" s="72"/>
    </row>
    <row r="468" spans="2:12" x14ac:dyDescent="0.2">
      <c r="B468" s="51">
        <f>'NEG Commercial'!C468</f>
        <v>8899</v>
      </c>
      <c r="C468" s="45">
        <f>IF('NEG Commercial Win'!B468&gt;40,40*(Rates!$E$13+Rates!$E$17)+('NEG Commercial Win'!B468-40)*(Rates!$E$13+Rates!$E$19),'NEG Commercial Win'!B468*(Rates!$E$13+Rates!$E$17))+Rates!$E$26</f>
        <v>5082.1940700000005</v>
      </c>
      <c r="D468" s="45">
        <f>IF('NEG Commercial Win'!B468&gt;40,40*(Rates!$F$13+Rates!$F$17)+('NEG Commercial Win'!B468-40)*(Rates!$F$13+Rates!$F$19),'NEG Commercial Win'!B468*(Rates!$F$13+Rates!$F$17))+Rates!$F$26</f>
        <v>6508.614779999999</v>
      </c>
      <c r="E468" s="46">
        <f t="shared" si="28"/>
        <v>1426.4207099999985</v>
      </c>
      <c r="F468" s="47">
        <f t="shared" si="29"/>
        <v>0.28067025586844591</v>
      </c>
      <c r="G468" s="51">
        <f>'NEG Commercial'!E468</f>
        <v>2</v>
      </c>
      <c r="H468" s="48">
        <f t="shared" si="30"/>
        <v>1.9283427822129663E-5</v>
      </c>
      <c r="I468" s="48">
        <f t="shared" si="31"/>
        <v>0.99248910486328223</v>
      </c>
      <c r="K468" s="72"/>
      <c r="L468" s="72"/>
    </row>
    <row r="469" spans="2:12" x14ac:dyDescent="0.2">
      <c r="B469" s="51">
        <f>'NEG Commercial'!C469</f>
        <v>8919</v>
      </c>
      <c r="C469" s="45">
        <f>IF('NEG Commercial Win'!B469&gt;40,40*(Rates!$E$13+Rates!$E$17)+('NEG Commercial Win'!B469-40)*(Rates!$E$13+Rates!$E$19),'NEG Commercial Win'!B469*(Rates!$E$13+Rates!$E$17))+Rates!$E$26</f>
        <v>5093.51667</v>
      </c>
      <c r="D469" s="45">
        <f>IF('NEG Commercial Win'!B469&gt;40,40*(Rates!$F$13+Rates!$F$17)+('NEG Commercial Win'!B469-40)*(Rates!$F$13+Rates!$F$19),'NEG Commercial Win'!B469*(Rates!$F$13+Rates!$F$17))+Rates!$F$26</f>
        <v>6523.1431799999991</v>
      </c>
      <c r="E469" s="46">
        <f t="shared" si="28"/>
        <v>1429.6265099999991</v>
      </c>
      <c r="F469" s="47">
        <f t="shared" si="29"/>
        <v>0.28067573007471852</v>
      </c>
      <c r="G469" s="51">
        <f>'NEG Commercial'!E469</f>
        <v>1</v>
      </c>
      <c r="H469" s="48">
        <f t="shared" si="30"/>
        <v>9.6417139110648316E-6</v>
      </c>
      <c r="I469" s="48">
        <f t="shared" si="31"/>
        <v>0.99249874657719328</v>
      </c>
      <c r="K469" s="72"/>
      <c r="L469" s="72"/>
    </row>
    <row r="470" spans="2:12" x14ac:dyDescent="0.2">
      <c r="B470" s="51">
        <f>'NEG Commercial'!C470</f>
        <v>8939</v>
      </c>
      <c r="C470" s="45">
        <f>IF('NEG Commercial Win'!B470&gt;40,40*(Rates!$E$13+Rates!$E$17)+('NEG Commercial Win'!B470-40)*(Rates!$E$13+Rates!$E$19),'NEG Commercial Win'!B470*(Rates!$E$13+Rates!$E$17))+Rates!$E$26</f>
        <v>5104.8392700000004</v>
      </c>
      <c r="D470" s="45">
        <f>IF('NEG Commercial Win'!B470&gt;40,40*(Rates!$F$13+Rates!$F$17)+('NEG Commercial Win'!B470-40)*(Rates!$F$13+Rates!$F$19),'NEG Commercial Win'!B470*(Rates!$F$13+Rates!$F$17))+Rates!$F$26</f>
        <v>6537.6715799999993</v>
      </c>
      <c r="E470" s="46">
        <f t="shared" si="28"/>
        <v>1432.8323099999989</v>
      </c>
      <c r="F470" s="47">
        <f t="shared" si="29"/>
        <v>0.28068117999726927</v>
      </c>
      <c r="G470" s="51">
        <f>'NEG Commercial'!E470</f>
        <v>2</v>
      </c>
      <c r="H470" s="48">
        <f t="shared" si="30"/>
        <v>1.9283427822129663E-5</v>
      </c>
      <c r="I470" s="48">
        <f t="shared" si="31"/>
        <v>0.99251803000501537</v>
      </c>
      <c r="K470" s="72"/>
      <c r="L470" s="72"/>
    </row>
    <row r="471" spans="2:12" x14ac:dyDescent="0.2">
      <c r="B471" s="51">
        <f>'NEG Commercial'!C471</f>
        <v>8959</v>
      </c>
      <c r="C471" s="45">
        <f>IF('NEG Commercial Win'!B471&gt;40,40*(Rates!$E$13+Rates!$E$17)+('NEG Commercial Win'!B471-40)*(Rates!$E$13+Rates!$E$19),'NEG Commercial Win'!B471*(Rates!$E$13+Rates!$E$17))+Rates!$E$26</f>
        <v>5116.1618699999999</v>
      </c>
      <c r="D471" s="45">
        <f>IF('NEG Commercial Win'!B471&gt;40,40*(Rates!$F$13+Rates!$F$17)+('NEG Commercial Win'!B471-40)*(Rates!$F$13+Rates!$F$19),'NEG Commercial Win'!B471*(Rates!$F$13+Rates!$F$17))+Rates!$F$26</f>
        <v>6552.1999799999985</v>
      </c>
      <c r="E471" s="46">
        <f t="shared" si="28"/>
        <v>1436.0381099999986</v>
      </c>
      <c r="F471" s="47">
        <f t="shared" si="29"/>
        <v>0.28068660579732568</v>
      </c>
      <c r="G471" s="51">
        <f>'NEG Commercial'!E471</f>
        <v>1</v>
      </c>
      <c r="H471" s="48">
        <f t="shared" si="30"/>
        <v>9.6417139110648316E-6</v>
      </c>
      <c r="I471" s="48">
        <f t="shared" si="31"/>
        <v>0.99252767171892642</v>
      </c>
      <c r="K471" s="72"/>
      <c r="L471" s="72"/>
    </row>
    <row r="472" spans="2:12" x14ac:dyDescent="0.2">
      <c r="B472" s="51">
        <f>'NEG Commercial'!C472</f>
        <v>8979</v>
      </c>
      <c r="C472" s="45">
        <f>IF('NEG Commercial Win'!B472&gt;40,40*(Rates!$E$13+Rates!$E$17)+('NEG Commercial Win'!B472-40)*(Rates!$E$13+Rates!$E$19),'NEG Commercial Win'!B472*(Rates!$E$13+Rates!$E$17))+Rates!$E$26</f>
        <v>5127.4844700000003</v>
      </c>
      <c r="D472" s="45">
        <f>IF('NEG Commercial Win'!B472&gt;40,40*(Rates!$F$13+Rates!$F$17)+('NEG Commercial Win'!B472-40)*(Rates!$F$13+Rates!$F$19),'NEG Commercial Win'!B472*(Rates!$F$13+Rates!$F$17))+Rates!$F$26</f>
        <v>6566.7283799999987</v>
      </c>
      <c r="E472" s="46">
        <f t="shared" si="28"/>
        <v>1439.2439099999983</v>
      </c>
      <c r="F472" s="47">
        <f t="shared" si="29"/>
        <v>0.28069200763469077</v>
      </c>
      <c r="G472" s="51">
        <f>'NEG Commercial'!E472</f>
        <v>3</v>
      </c>
      <c r="H472" s="48">
        <f t="shared" si="30"/>
        <v>2.8925141733194491E-5</v>
      </c>
      <c r="I472" s="48">
        <f t="shared" si="31"/>
        <v>0.99255659686065967</v>
      </c>
      <c r="K472" s="72"/>
      <c r="L472" s="72"/>
    </row>
    <row r="473" spans="2:12" x14ac:dyDescent="0.2">
      <c r="B473" s="51">
        <f>'NEG Commercial'!C473</f>
        <v>9019</v>
      </c>
      <c r="C473" s="45">
        <f>IF('NEG Commercial Win'!B473&gt;40,40*(Rates!$E$13+Rates!$E$17)+('NEG Commercial Win'!B473-40)*(Rates!$E$13+Rates!$E$19),'NEG Commercial Win'!B473*(Rates!$E$13+Rates!$E$17))+Rates!$E$26</f>
        <v>5150.1296700000003</v>
      </c>
      <c r="D473" s="45">
        <f>IF('NEG Commercial Win'!B473&gt;40,40*(Rates!$F$13+Rates!$F$17)+('NEG Commercial Win'!B473-40)*(Rates!$F$13+Rates!$F$19),'NEG Commercial Win'!B473*(Rates!$F$13+Rates!$F$17))+Rates!$F$26</f>
        <v>6595.7851799999989</v>
      </c>
      <c r="E473" s="46">
        <f t="shared" si="28"/>
        <v>1445.6555099999987</v>
      </c>
      <c r="F473" s="47">
        <f t="shared" si="29"/>
        <v>0.28070274005353318</v>
      </c>
      <c r="G473" s="51">
        <f>'NEG Commercial'!E473</f>
        <v>2</v>
      </c>
      <c r="H473" s="48">
        <f t="shared" si="30"/>
        <v>1.9283427822129663E-5</v>
      </c>
      <c r="I473" s="48">
        <f t="shared" si="31"/>
        <v>0.99257588028848176</v>
      </c>
      <c r="K473" s="72"/>
      <c r="L473" s="72"/>
    </row>
    <row r="474" spans="2:12" x14ac:dyDescent="0.2">
      <c r="B474" s="51">
        <f>'NEG Commercial'!C474</f>
        <v>9039</v>
      </c>
      <c r="C474" s="45">
        <f>IF('NEG Commercial Win'!B474&gt;40,40*(Rates!$E$13+Rates!$E$17)+('NEG Commercial Win'!B474-40)*(Rates!$E$13+Rates!$E$19),'NEG Commercial Win'!B474*(Rates!$E$13+Rates!$E$17))+Rates!$E$26</f>
        <v>5161.4522699999998</v>
      </c>
      <c r="D474" s="45">
        <f>IF('NEG Commercial Win'!B474&gt;40,40*(Rates!$F$13+Rates!$F$17)+('NEG Commercial Win'!B474-40)*(Rates!$F$13+Rates!$F$19),'NEG Commercial Win'!B474*(Rates!$F$13+Rates!$F$17))+Rates!$F$26</f>
        <v>6610.3135799999991</v>
      </c>
      <c r="E474" s="46">
        <f t="shared" si="28"/>
        <v>1448.8613099999993</v>
      </c>
      <c r="F474" s="47">
        <f t="shared" si="29"/>
        <v>0.2807080709476365</v>
      </c>
      <c r="G474" s="51">
        <f>'NEG Commercial'!E474</f>
        <v>3</v>
      </c>
      <c r="H474" s="48">
        <f t="shared" si="30"/>
        <v>2.8925141733194491E-5</v>
      </c>
      <c r="I474" s="48">
        <f t="shared" si="31"/>
        <v>0.99260480543021501</v>
      </c>
      <c r="K474" s="72"/>
      <c r="L474" s="72"/>
    </row>
    <row r="475" spans="2:12" x14ac:dyDescent="0.2">
      <c r="B475" s="51">
        <f>'NEG Commercial'!C475</f>
        <v>9059</v>
      </c>
      <c r="C475" s="45">
        <f>IF('NEG Commercial Win'!B475&gt;40,40*(Rates!$E$13+Rates!$E$17)+('NEG Commercial Win'!B475-40)*(Rates!$E$13+Rates!$E$19),'NEG Commercial Win'!B475*(Rates!$E$13+Rates!$E$17))+Rates!$E$26</f>
        <v>5172.7748700000002</v>
      </c>
      <c r="D475" s="45">
        <f>IF('NEG Commercial Win'!B475&gt;40,40*(Rates!$F$13+Rates!$F$17)+('NEG Commercial Win'!B475-40)*(Rates!$F$13+Rates!$F$19),'NEG Commercial Win'!B475*(Rates!$F$13+Rates!$F$17))+Rates!$F$26</f>
        <v>6624.8419799999992</v>
      </c>
      <c r="E475" s="46">
        <f t="shared" si="28"/>
        <v>1452.067109999999</v>
      </c>
      <c r="F475" s="47">
        <f t="shared" si="29"/>
        <v>0.28071337850433048</v>
      </c>
      <c r="G475" s="51">
        <f>'NEG Commercial'!E475</f>
        <v>2</v>
      </c>
      <c r="H475" s="48">
        <f t="shared" si="30"/>
        <v>1.9283427822129663E-5</v>
      </c>
      <c r="I475" s="48">
        <f t="shared" si="31"/>
        <v>0.9926240888580371</v>
      </c>
      <c r="K475" s="72"/>
      <c r="L475" s="72"/>
    </row>
    <row r="476" spans="2:12" x14ac:dyDescent="0.2">
      <c r="B476" s="51">
        <f>'NEG Commercial'!C476</f>
        <v>9079</v>
      </c>
      <c r="C476" s="45">
        <f>IF('NEG Commercial Win'!B476&gt;40,40*(Rates!$E$13+Rates!$E$17)+('NEG Commercial Win'!B476-40)*(Rates!$E$13+Rates!$E$19),'NEG Commercial Win'!B476*(Rates!$E$13+Rates!$E$17))+Rates!$E$26</f>
        <v>5184.0974699999997</v>
      </c>
      <c r="D476" s="45">
        <f>IF('NEG Commercial Win'!B476&gt;40,40*(Rates!$F$13+Rates!$F$17)+('NEG Commercial Win'!B476-40)*(Rates!$F$13+Rates!$F$19),'NEG Commercial Win'!B476*(Rates!$F$13+Rates!$F$17))+Rates!$F$26</f>
        <v>6639.3703799999985</v>
      </c>
      <c r="E476" s="46">
        <f t="shared" si="28"/>
        <v>1455.2729099999988</v>
      </c>
      <c r="F476" s="47">
        <f t="shared" si="29"/>
        <v>0.28071866287652936</v>
      </c>
      <c r="G476" s="51">
        <f>'NEG Commercial'!E476</f>
        <v>4</v>
      </c>
      <c r="H476" s="48">
        <f t="shared" si="30"/>
        <v>3.8566855644259326E-5</v>
      </c>
      <c r="I476" s="48">
        <f t="shared" si="31"/>
        <v>0.9926626557136814</v>
      </c>
      <c r="K476" s="72"/>
      <c r="L476" s="72"/>
    </row>
    <row r="477" spans="2:12" x14ac:dyDescent="0.2">
      <c r="B477" s="51">
        <f>'NEG Commercial'!C477</f>
        <v>9099</v>
      </c>
      <c r="C477" s="45">
        <f>IF('NEG Commercial Win'!B477&gt;40,40*(Rates!$E$13+Rates!$E$17)+('NEG Commercial Win'!B477-40)*(Rates!$E$13+Rates!$E$19),'NEG Commercial Win'!B477*(Rates!$E$13+Rates!$E$17))+Rates!$E$26</f>
        <v>5195.4200700000001</v>
      </c>
      <c r="D477" s="45">
        <f>IF('NEG Commercial Win'!B477&gt;40,40*(Rates!$F$13+Rates!$F$17)+('NEG Commercial Win'!B477-40)*(Rates!$F$13+Rates!$F$19),'NEG Commercial Win'!B477*(Rates!$F$13+Rates!$F$17))+Rates!$F$26</f>
        <v>6653.8987799999986</v>
      </c>
      <c r="E477" s="46">
        <f t="shared" si="28"/>
        <v>1458.4787099999985</v>
      </c>
      <c r="F477" s="47">
        <f t="shared" si="29"/>
        <v>0.28072392421581388</v>
      </c>
      <c r="G477" s="51">
        <f>'NEG Commercial'!E477</f>
        <v>2</v>
      </c>
      <c r="H477" s="48">
        <f t="shared" si="30"/>
        <v>1.9283427822129663E-5</v>
      </c>
      <c r="I477" s="48">
        <f t="shared" si="31"/>
        <v>0.99268193914150349</v>
      </c>
      <c r="K477" s="72"/>
      <c r="L477" s="72"/>
    </row>
    <row r="478" spans="2:12" x14ac:dyDescent="0.2">
      <c r="B478" s="51">
        <f>'NEG Commercial'!C478</f>
        <v>9119</v>
      </c>
      <c r="C478" s="45">
        <f>IF('NEG Commercial Win'!B478&gt;40,40*(Rates!$E$13+Rates!$E$17)+('NEG Commercial Win'!B478-40)*(Rates!$E$13+Rates!$E$19),'NEG Commercial Win'!B478*(Rates!$E$13+Rates!$E$17))+Rates!$E$26</f>
        <v>5206.7426699999996</v>
      </c>
      <c r="D478" s="45">
        <f>IF('NEG Commercial Win'!B478&gt;40,40*(Rates!$F$13+Rates!$F$17)+('NEG Commercial Win'!B478-40)*(Rates!$F$13+Rates!$F$19),'NEG Commercial Win'!B478*(Rates!$F$13+Rates!$F$17))+Rates!$F$26</f>
        <v>6668.4271799999988</v>
      </c>
      <c r="E478" s="46">
        <f t="shared" si="28"/>
        <v>1461.6845099999991</v>
      </c>
      <c r="F478" s="47">
        <f t="shared" si="29"/>
        <v>0.28072916267244663</v>
      </c>
      <c r="G478" s="51">
        <f>'NEG Commercial'!E478</f>
        <v>2</v>
      </c>
      <c r="H478" s="48">
        <f t="shared" si="30"/>
        <v>1.9283427822129663E-5</v>
      </c>
      <c r="I478" s="48">
        <f t="shared" si="31"/>
        <v>0.99270122256932558</v>
      </c>
      <c r="K478" s="72"/>
      <c r="L478" s="72"/>
    </row>
    <row r="479" spans="2:12" x14ac:dyDescent="0.2">
      <c r="B479" s="51">
        <f>'NEG Commercial'!C479</f>
        <v>9139</v>
      </c>
      <c r="C479" s="45">
        <f>IF('NEG Commercial Win'!B479&gt;40,40*(Rates!$E$13+Rates!$E$17)+('NEG Commercial Win'!B479-40)*(Rates!$E$13+Rates!$E$19),'NEG Commercial Win'!B479*(Rates!$E$13+Rates!$E$17))+Rates!$E$26</f>
        <v>5218.0652700000001</v>
      </c>
      <c r="D479" s="45">
        <f>IF('NEG Commercial Win'!B479&gt;40,40*(Rates!$F$13+Rates!$F$17)+('NEG Commercial Win'!B479-40)*(Rates!$F$13+Rates!$F$19),'NEG Commercial Win'!B479*(Rates!$F$13+Rates!$F$17))+Rates!$F$26</f>
        <v>6682.9555799999989</v>
      </c>
      <c r="E479" s="46">
        <f t="shared" si="28"/>
        <v>1464.8903099999989</v>
      </c>
      <c r="F479" s="47">
        <f t="shared" si="29"/>
        <v>0.2807343783953854</v>
      </c>
      <c r="G479" s="51">
        <f>'NEG Commercial'!E479</f>
        <v>2</v>
      </c>
      <c r="H479" s="48">
        <f t="shared" si="30"/>
        <v>1.9283427822129663E-5</v>
      </c>
      <c r="I479" s="48">
        <f t="shared" si="31"/>
        <v>0.99272050599714767</v>
      </c>
      <c r="K479" s="72"/>
      <c r="L479" s="72"/>
    </row>
    <row r="480" spans="2:12" x14ac:dyDescent="0.2">
      <c r="B480" s="51">
        <f>'NEG Commercial'!C480</f>
        <v>9159</v>
      </c>
      <c r="C480" s="45">
        <f>IF('NEG Commercial Win'!B480&gt;40,40*(Rates!$E$13+Rates!$E$17)+('NEG Commercial Win'!B480-40)*(Rates!$E$13+Rates!$E$19),'NEG Commercial Win'!B480*(Rates!$E$13+Rates!$E$17))+Rates!$E$26</f>
        <v>5229.3878700000005</v>
      </c>
      <c r="D480" s="45">
        <f>IF('NEG Commercial Win'!B480&gt;40,40*(Rates!$F$13+Rates!$F$17)+('NEG Commercial Win'!B480-40)*(Rates!$F$13+Rates!$F$19),'NEG Commercial Win'!B480*(Rates!$F$13+Rates!$F$17))+Rates!$F$26</f>
        <v>6697.4839799999991</v>
      </c>
      <c r="E480" s="46">
        <f t="shared" si="28"/>
        <v>1468.0961099999986</v>
      </c>
      <c r="F480" s="47">
        <f t="shared" si="29"/>
        <v>0.28073957153229839</v>
      </c>
      <c r="G480" s="51">
        <f>'NEG Commercial'!E480</f>
        <v>3</v>
      </c>
      <c r="H480" s="48">
        <f t="shared" si="30"/>
        <v>2.8925141733194491E-5</v>
      </c>
      <c r="I480" s="48">
        <f t="shared" si="31"/>
        <v>0.99274943113888092</v>
      </c>
      <c r="K480" s="72"/>
      <c r="L480" s="72"/>
    </row>
    <row r="481" spans="2:12" x14ac:dyDescent="0.2">
      <c r="B481" s="51">
        <f>'NEG Commercial'!C481</f>
        <v>9179</v>
      </c>
      <c r="C481" s="45">
        <f>IF('NEG Commercial Win'!B481&gt;40,40*(Rates!$E$13+Rates!$E$17)+('NEG Commercial Win'!B481-40)*(Rates!$E$13+Rates!$E$19),'NEG Commercial Win'!B481*(Rates!$E$13+Rates!$E$17))+Rates!$E$26</f>
        <v>5240.71047</v>
      </c>
      <c r="D481" s="45">
        <f>IF('NEG Commercial Win'!B481&gt;40,40*(Rates!$F$13+Rates!$F$17)+('NEG Commercial Win'!B481-40)*(Rates!$F$13+Rates!$F$19),'NEG Commercial Win'!B481*(Rates!$F$13+Rates!$F$17))+Rates!$F$26</f>
        <v>6712.0123799999992</v>
      </c>
      <c r="E481" s="46">
        <f t="shared" si="28"/>
        <v>1471.3019099999992</v>
      </c>
      <c r="F481" s="47">
        <f t="shared" si="29"/>
        <v>0.28074474222957774</v>
      </c>
      <c r="G481" s="51">
        <f>'NEG Commercial'!E481</f>
        <v>2</v>
      </c>
      <c r="H481" s="48">
        <f t="shared" si="30"/>
        <v>1.9283427822129663E-5</v>
      </c>
      <c r="I481" s="48">
        <f t="shared" si="31"/>
        <v>0.99276871456670301</v>
      </c>
      <c r="K481" s="72"/>
      <c r="L481" s="72"/>
    </row>
    <row r="482" spans="2:12" x14ac:dyDescent="0.2">
      <c r="B482" s="51">
        <f>'NEG Commercial'!C482</f>
        <v>9199</v>
      </c>
      <c r="C482" s="45">
        <f>IF('NEG Commercial Win'!B482&gt;40,40*(Rates!$E$13+Rates!$E$17)+('NEG Commercial Win'!B482-40)*(Rates!$E$13+Rates!$E$19),'NEG Commercial Win'!B482*(Rates!$E$13+Rates!$E$17))+Rates!$E$26</f>
        <v>5252.0330700000004</v>
      </c>
      <c r="D482" s="45">
        <f>IF('NEG Commercial Win'!B482&gt;40,40*(Rates!$F$13+Rates!$F$17)+('NEG Commercial Win'!B482-40)*(Rates!$F$13+Rates!$F$19),'NEG Commercial Win'!B482*(Rates!$F$13+Rates!$F$17))+Rates!$F$26</f>
        <v>6726.5407799999984</v>
      </c>
      <c r="E482" s="46">
        <f t="shared" si="28"/>
        <v>1474.507709999998</v>
      </c>
      <c r="F482" s="47">
        <f t="shared" si="29"/>
        <v>0.28074989063235239</v>
      </c>
      <c r="G482" s="51">
        <f>'NEG Commercial'!E482</f>
        <v>1</v>
      </c>
      <c r="H482" s="48">
        <f t="shared" si="30"/>
        <v>9.6417139110648316E-6</v>
      </c>
      <c r="I482" s="48">
        <f t="shared" si="31"/>
        <v>0.99277835628061406</v>
      </c>
      <c r="K482" s="72"/>
      <c r="L482" s="72"/>
    </row>
    <row r="483" spans="2:12" x14ac:dyDescent="0.2">
      <c r="B483" s="51">
        <f>'NEG Commercial'!C483</f>
        <v>9219</v>
      </c>
      <c r="C483" s="45">
        <f>IF('NEG Commercial Win'!B483&gt;40,40*(Rates!$E$13+Rates!$E$17)+('NEG Commercial Win'!B483-40)*(Rates!$E$13+Rates!$E$19),'NEG Commercial Win'!B483*(Rates!$E$13+Rates!$E$17))+Rates!$E$26</f>
        <v>5263.3556699999999</v>
      </c>
      <c r="D483" s="45">
        <f>IF('NEG Commercial Win'!B483&gt;40,40*(Rates!$F$13+Rates!$F$17)+('NEG Commercial Win'!B483-40)*(Rates!$F$13+Rates!$F$19),'NEG Commercial Win'!B483*(Rates!$F$13+Rates!$F$17))+Rates!$F$26</f>
        <v>6741.0691799999986</v>
      </c>
      <c r="E483" s="46">
        <f t="shared" si="28"/>
        <v>1477.7135099999987</v>
      </c>
      <c r="F483" s="47">
        <f t="shared" si="29"/>
        <v>0.28075501688450377</v>
      </c>
      <c r="G483" s="51">
        <f>'NEG Commercial'!E483</f>
        <v>5</v>
      </c>
      <c r="H483" s="48">
        <f t="shared" si="30"/>
        <v>4.8208569555324151E-5</v>
      </c>
      <c r="I483" s="48">
        <f t="shared" si="31"/>
        <v>0.9928265648501694</v>
      </c>
      <c r="K483" s="72"/>
      <c r="L483" s="72"/>
    </row>
    <row r="484" spans="2:12" x14ac:dyDescent="0.2">
      <c r="B484" s="51">
        <f>'NEG Commercial'!C484</f>
        <v>9239</v>
      </c>
      <c r="C484" s="45">
        <f>IF('NEG Commercial Win'!B484&gt;40,40*(Rates!$E$13+Rates!$E$17)+('NEG Commercial Win'!B484-40)*(Rates!$E$13+Rates!$E$19),'NEG Commercial Win'!B484*(Rates!$E$13+Rates!$E$17))+Rates!$E$26</f>
        <v>5274.6782700000003</v>
      </c>
      <c r="D484" s="45">
        <f>IF('NEG Commercial Win'!B484&gt;40,40*(Rates!$F$13+Rates!$F$17)+('NEG Commercial Win'!B484-40)*(Rates!$F$13+Rates!$F$19),'NEG Commercial Win'!B484*(Rates!$F$13+Rates!$F$17))+Rates!$F$26</f>
        <v>6755.5975799999987</v>
      </c>
      <c r="E484" s="46">
        <f t="shared" si="28"/>
        <v>1480.9193099999984</v>
      </c>
      <c r="F484" s="47">
        <f t="shared" si="29"/>
        <v>0.2807601211286766</v>
      </c>
      <c r="G484" s="51">
        <f>'NEG Commercial'!E484</f>
        <v>3</v>
      </c>
      <c r="H484" s="48">
        <f t="shared" si="30"/>
        <v>2.8925141733194491E-5</v>
      </c>
      <c r="I484" s="48">
        <f t="shared" si="31"/>
        <v>0.99285548999190265</v>
      </c>
      <c r="K484" s="72"/>
      <c r="L484" s="72"/>
    </row>
    <row r="485" spans="2:12" x14ac:dyDescent="0.2">
      <c r="B485" s="51">
        <f>'NEG Commercial'!C485</f>
        <v>9259</v>
      </c>
      <c r="C485" s="45">
        <f>IF('NEG Commercial Win'!B485&gt;40,40*(Rates!$E$13+Rates!$E$17)+('NEG Commercial Win'!B485-40)*(Rates!$E$13+Rates!$E$19),'NEG Commercial Win'!B485*(Rates!$E$13+Rates!$E$17))+Rates!$E$26</f>
        <v>5286.0008699999998</v>
      </c>
      <c r="D485" s="45">
        <f>IF('NEG Commercial Win'!B485&gt;40,40*(Rates!$F$13+Rates!$F$17)+('NEG Commercial Win'!B485-40)*(Rates!$F$13+Rates!$F$19),'NEG Commercial Win'!B485*(Rates!$F$13+Rates!$F$17))+Rates!$F$26</f>
        <v>6770.1259799999989</v>
      </c>
      <c r="E485" s="46">
        <f t="shared" si="28"/>
        <v>1484.125109999999</v>
      </c>
      <c r="F485" s="47">
        <f t="shared" si="29"/>
        <v>0.28076520350629436</v>
      </c>
      <c r="G485" s="51">
        <f>'NEG Commercial'!E485</f>
        <v>4</v>
      </c>
      <c r="H485" s="48">
        <f t="shared" si="30"/>
        <v>3.8566855644259326E-5</v>
      </c>
      <c r="I485" s="48">
        <f t="shared" si="31"/>
        <v>0.99289405684754695</v>
      </c>
      <c r="K485" s="72"/>
      <c r="L485" s="72"/>
    </row>
    <row r="486" spans="2:12" x14ac:dyDescent="0.2">
      <c r="B486" s="51">
        <f>'NEG Commercial'!C486</f>
        <v>9279</v>
      </c>
      <c r="C486" s="45">
        <f>IF('NEG Commercial Win'!B486&gt;40,40*(Rates!$E$13+Rates!$E$17)+('NEG Commercial Win'!B486-40)*(Rates!$E$13+Rates!$E$19),'NEG Commercial Win'!B486*(Rates!$E$13+Rates!$E$17))+Rates!$E$26</f>
        <v>5297.3234700000003</v>
      </c>
      <c r="D486" s="45">
        <f>IF('NEG Commercial Win'!B486&gt;40,40*(Rates!$F$13+Rates!$F$17)+('NEG Commercial Win'!B486-40)*(Rates!$F$13+Rates!$F$19),'NEG Commercial Win'!B486*(Rates!$F$13+Rates!$F$17))+Rates!$F$26</f>
        <v>6784.654379999999</v>
      </c>
      <c r="E486" s="46">
        <f t="shared" si="28"/>
        <v>1487.3309099999988</v>
      </c>
      <c r="F486" s="47">
        <f t="shared" si="29"/>
        <v>0.28077026415757061</v>
      </c>
      <c r="G486" s="51">
        <f>'NEG Commercial'!E486</f>
        <v>5</v>
      </c>
      <c r="H486" s="48">
        <f t="shared" si="30"/>
        <v>4.8208569555324151E-5</v>
      </c>
      <c r="I486" s="48">
        <f t="shared" si="31"/>
        <v>0.99294226541710229</v>
      </c>
      <c r="K486" s="72"/>
      <c r="L486" s="72"/>
    </row>
    <row r="487" spans="2:12" x14ac:dyDescent="0.2">
      <c r="B487" s="51">
        <f>'NEG Commercial'!C487</f>
        <v>9299</v>
      </c>
      <c r="C487" s="45">
        <f>IF('NEG Commercial Win'!B487&gt;40,40*(Rates!$E$13+Rates!$E$17)+('NEG Commercial Win'!B487-40)*(Rates!$E$13+Rates!$E$19),'NEG Commercial Win'!B487*(Rates!$E$13+Rates!$E$17))+Rates!$E$26</f>
        <v>5308.6460699999998</v>
      </c>
      <c r="D487" s="45">
        <f>IF('NEG Commercial Win'!B487&gt;40,40*(Rates!$F$13+Rates!$F$17)+('NEG Commercial Win'!B487-40)*(Rates!$F$13+Rates!$F$19),'NEG Commercial Win'!B487*(Rates!$F$13+Rates!$F$17))+Rates!$F$26</f>
        <v>6799.1827799999992</v>
      </c>
      <c r="E487" s="46">
        <f t="shared" si="28"/>
        <v>1490.5367099999994</v>
      </c>
      <c r="F487" s="47">
        <f t="shared" si="29"/>
        <v>0.28077530322152355</v>
      </c>
      <c r="G487" s="51">
        <f>'NEG Commercial'!E487</f>
        <v>1</v>
      </c>
      <c r="H487" s="48">
        <f t="shared" si="30"/>
        <v>9.6417139110648316E-6</v>
      </c>
      <c r="I487" s="48">
        <f t="shared" si="31"/>
        <v>0.99295190713101333</v>
      </c>
      <c r="K487" s="72"/>
      <c r="L487" s="72"/>
    </row>
    <row r="488" spans="2:12" x14ac:dyDescent="0.2">
      <c r="B488" s="51">
        <f>'NEG Commercial'!C488</f>
        <v>9339</v>
      </c>
      <c r="C488" s="45">
        <f>IF('NEG Commercial Win'!B488&gt;40,40*(Rates!$E$13+Rates!$E$17)+('NEG Commercial Win'!B488-40)*(Rates!$E$13+Rates!$E$19),'NEG Commercial Win'!B488*(Rates!$E$13+Rates!$E$17))+Rates!$E$26</f>
        <v>5331.2912699999997</v>
      </c>
      <c r="D488" s="45">
        <f>IF('NEG Commercial Win'!B488&gt;40,40*(Rates!$F$13+Rates!$F$17)+('NEG Commercial Win'!B488-40)*(Rates!$F$13+Rates!$F$19),'NEG Commercial Win'!B488*(Rates!$F$13+Rates!$F$17))+Rates!$F$26</f>
        <v>6828.2395799999986</v>
      </c>
      <c r="E488" s="46">
        <f t="shared" si="28"/>
        <v>1496.9483099999989</v>
      </c>
      <c r="F488" s="47">
        <f t="shared" si="29"/>
        <v>0.2807853171376245</v>
      </c>
      <c r="G488" s="51">
        <f>'NEG Commercial'!E488</f>
        <v>1</v>
      </c>
      <c r="H488" s="48">
        <f t="shared" si="30"/>
        <v>9.6417139110648316E-6</v>
      </c>
      <c r="I488" s="48">
        <f t="shared" si="31"/>
        <v>0.99296154884492438</v>
      </c>
      <c r="K488" s="72"/>
      <c r="L488" s="72"/>
    </row>
    <row r="489" spans="2:12" x14ac:dyDescent="0.2">
      <c r="B489" s="51">
        <f>'NEG Commercial'!C489</f>
        <v>9359</v>
      </c>
      <c r="C489" s="45">
        <f>IF('NEG Commercial Win'!B489&gt;40,40*(Rates!$E$13+Rates!$E$17)+('NEG Commercial Win'!B489-40)*(Rates!$E$13+Rates!$E$19),'NEG Commercial Win'!B489*(Rates!$E$13+Rates!$E$17))+Rates!$E$26</f>
        <v>5342.6138700000001</v>
      </c>
      <c r="D489" s="45">
        <f>IF('NEG Commercial Win'!B489&gt;40,40*(Rates!$F$13+Rates!$F$17)+('NEG Commercial Win'!B489-40)*(Rates!$F$13+Rates!$F$19),'NEG Commercial Win'!B489*(Rates!$F$13+Rates!$F$17))+Rates!$F$26</f>
        <v>6842.7679799999987</v>
      </c>
      <c r="E489" s="46">
        <f t="shared" si="28"/>
        <v>1500.1541099999986</v>
      </c>
      <c r="F489" s="47">
        <f t="shared" si="29"/>
        <v>0.2807902922619408</v>
      </c>
      <c r="G489" s="51">
        <f>'NEG Commercial'!E489</f>
        <v>1</v>
      </c>
      <c r="H489" s="48">
        <f t="shared" si="30"/>
        <v>9.6417139110648316E-6</v>
      </c>
      <c r="I489" s="48">
        <f t="shared" si="31"/>
        <v>0.99297119055883543</v>
      </c>
      <c r="K489" s="72"/>
      <c r="L489" s="72"/>
    </row>
    <row r="490" spans="2:12" x14ac:dyDescent="0.2">
      <c r="B490" s="51">
        <f>'NEG Commercial'!C490</f>
        <v>9379</v>
      </c>
      <c r="C490" s="45">
        <f>IF('NEG Commercial Win'!B490&gt;40,40*(Rates!$E$13+Rates!$E$17)+('NEG Commercial Win'!B490-40)*(Rates!$E$13+Rates!$E$19),'NEG Commercial Win'!B490*(Rates!$E$13+Rates!$E$17))+Rates!$E$26</f>
        <v>5353.9364699999996</v>
      </c>
      <c r="D490" s="45">
        <f>IF('NEG Commercial Win'!B490&gt;40,40*(Rates!$F$13+Rates!$F$17)+('NEG Commercial Win'!B490-40)*(Rates!$F$13+Rates!$F$19),'NEG Commercial Win'!B490*(Rates!$F$13+Rates!$F$17))+Rates!$F$26</f>
        <v>6857.2963799999989</v>
      </c>
      <c r="E490" s="46">
        <f t="shared" si="28"/>
        <v>1503.3599099999992</v>
      </c>
      <c r="F490" s="47">
        <f t="shared" si="29"/>
        <v>0.28079524634329461</v>
      </c>
      <c r="G490" s="51">
        <f>'NEG Commercial'!E490</f>
        <v>1</v>
      </c>
      <c r="H490" s="48">
        <f t="shared" si="30"/>
        <v>9.6417139110648316E-6</v>
      </c>
      <c r="I490" s="48">
        <f t="shared" si="31"/>
        <v>0.99298083227274647</v>
      </c>
      <c r="K490" s="72"/>
      <c r="L490" s="72"/>
    </row>
    <row r="491" spans="2:12" x14ac:dyDescent="0.2">
      <c r="B491" s="51">
        <f>'NEG Commercial'!C491</f>
        <v>9399</v>
      </c>
      <c r="C491" s="45">
        <f>IF('NEG Commercial Win'!B491&gt;40,40*(Rates!$E$13+Rates!$E$17)+('NEG Commercial Win'!B491-40)*(Rates!$E$13+Rates!$E$19),'NEG Commercial Win'!B491*(Rates!$E$13+Rates!$E$17))+Rates!$E$26</f>
        <v>5365.2590700000001</v>
      </c>
      <c r="D491" s="45">
        <f>IF('NEG Commercial Win'!B491&gt;40,40*(Rates!$F$13+Rates!$F$17)+('NEG Commercial Win'!B491-40)*(Rates!$F$13+Rates!$F$19),'NEG Commercial Win'!B491*(Rates!$F$13+Rates!$F$17))+Rates!$F$26</f>
        <v>6871.824779999999</v>
      </c>
      <c r="E491" s="46">
        <f t="shared" si="28"/>
        <v>1506.5657099999989</v>
      </c>
      <c r="F491" s="47">
        <f t="shared" si="29"/>
        <v>0.28080017951490999</v>
      </c>
      <c r="G491" s="51">
        <f>'NEG Commercial'!E491</f>
        <v>1</v>
      </c>
      <c r="H491" s="48">
        <f t="shared" si="30"/>
        <v>9.6417139110648316E-6</v>
      </c>
      <c r="I491" s="48">
        <f t="shared" si="31"/>
        <v>0.99299047398665752</v>
      </c>
      <c r="K491" s="72"/>
      <c r="L491" s="72"/>
    </row>
    <row r="492" spans="2:12" x14ac:dyDescent="0.2">
      <c r="B492" s="51">
        <f>'NEG Commercial'!C492</f>
        <v>9419</v>
      </c>
      <c r="C492" s="45">
        <f>IF('NEG Commercial Win'!B492&gt;40,40*(Rates!$E$13+Rates!$E$17)+('NEG Commercial Win'!B492-40)*(Rates!$E$13+Rates!$E$19),'NEG Commercial Win'!B492*(Rates!$E$13+Rates!$E$17))+Rates!$E$26</f>
        <v>5376.5816700000005</v>
      </c>
      <c r="D492" s="45">
        <f>IF('NEG Commercial Win'!B492&gt;40,40*(Rates!$F$13+Rates!$F$17)+('NEG Commercial Win'!B492-40)*(Rates!$F$13+Rates!$F$19),'NEG Commercial Win'!B492*(Rates!$F$13+Rates!$F$17))+Rates!$F$26</f>
        <v>6886.3531799999992</v>
      </c>
      <c r="E492" s="46">
        <f t="shared" si="28"/>
        <v>1509.7715099999987</v>
      </c>
      <c r="F492" s="47">
        <f t="shared" si="29"/>
        <v>0.28080509190888914</v>
      </c>
      <c r="G492" s="51">
        <f>'NEG Commercial'!E492</f>
        <v>2</v>
      </c>
      <c r="H492" s="48">
        <f t="shared" si="30"/>
        <v>1.9283427822129663E-5</v>
      </c>
      <c r="I492" s="48">
        <f t="shared" si="31"/>
        <v>0.99300975741447961</v>
      </c>
      <c r="K492" s="72"/>
      <c r="L492" s="72"/>
    </row>
    <row r="493" spans="2:12" x14ac:dyDescent="0.2">
      <c r="B493" s="51">
        <f>'NEG Commercial'!C493</f>
        <v>9439</v>
      </c>
      <c r="C493" s="45">
        <f>IF('NEG Commercial Win'!B493&gt;40,40*(Rates!$E$13+Rates!$E$17)+('NEG Commercial Win'!B493-40)*(Rates!$E$13+Rates!$E$19),'NEG Commercial Win'!B493*(Rates!$E$13+Rates!$E$17))+Rates!$E$26</f>
        <v>5387.90427</v>
      </c>
      <c r="D493" s="45">
        <f>IF('NEG Commercial Win'!B493&gt;40,40*(Rates!$F$13+Rates!$F$17)+('NEG Commercial Win'!B493-40)*(Rates!$F$13+Rates!$F$19),'NEG Commercial Win'!B493*(Rates!$F$13+Rates!$F$17))+Rates!$F$26</f>
        <v>6900.8815799999993</v>
      </c>
      <c r="E493" s="46">
        <f t="shared" si="28"/>
        <v>1512.9773099999993</v>
      </c>
      <c r="F493" s="47">
        <f t="shared" si="29"/>
        <v>0.28080998365622395</v>
      </c>
      <c r="G493" s="51">
        <f>'NEG Commercial'!E493</f>
        <v>3</v>
      </c>
      <c r="H493" s="48">
        <f t="shared" si="30"/>
        <v>2.8925141733194491E-5</v>
      </c>
      <c r="I493" s="48">
        <f t="shared" si="31"/>
        <v>0.99303868255621286</v>
      </c>
      <c r="K493" s="72"/>
      <c r="L493" s="72"/>
    </row>
    <row r="494" spans="2:12" x14ac:dyDescent="0.2">
      <c r="B494" s="51">
        <f>'NEG Commercial'!C494</f>
        <v>9459</v>
      </c>
      <c r="C494" s="45">
        <f>IF('NEG Commercial Win'!B494&gt;40,40*(Rates!$E$13+Rates!$E$17)+('NEG Commercial Win'!B494-40)*(Rates!$E$13+Rates!$E$19),'NEG Commercial Win'!B494*(Rates!$E$13+Rates!$E$17))+Rates!$E$26</f>
        <v>5399.2268700000004</v>
      </c>
      <c r="D494" s="45">
        <f>IF('NEG Commercial Win'!B494&gt;40,40*(Rates!$F$13+Rates!$F$17)+('NEG Commercial Win'!B494-40)*(Rates!$F$13+Rates!$F$19),'NEG Commercial Win'!B494*(Rates!$F$13+Rates!$F$17))+Rates!$F$26</f>
        <v>6915.4099799999985</v>
      </c>
      <c r="E494" s="46">
        <f t="shared" si="28"/>
        <v>1516.1831099999981</v>
      </c>
      <c r="F494" s="47">
        <f t="shared" si="29"/>
        <v>0.2808148548868068</v>
      </c>
      <c r="G494" s="51">
        <f>'NEG Commercial'!E494</f>
        <v>1</v>
      </c>
      <c r="H494" s="48">
        <f t="shared" si="30"/>
        <v>9.6417139110648316E-6</v>
      </c>
      <c r="I494" s="48">
        <f t="shared" si="31"/>
        <v>0.99304832427012391</v>
      </c>
      <c r="K494" s="72"/>
      <c r="L494" s="72"/>
    </row>
    <row r="495" spans="2:12" x14ac:dyDescent="0.2">
      <c r="B495" s="51">
        <f>'NEG Commercial'!C495</f>
        <v>9479</v>
      </c>
      <c r="C495" s="45">
        <f>IF('NEG Commercial Win'!B495&gt;40,40*(Rates!$E$13+Rates!$E$17)+('NEG Commercial Win'!B495-40)*(Rates!$E$13+Rates!$E$19),'NEG Commercial Win'!B495*(Rates!$E$13+Rates!$E$17))+Rates!$E$26</f>
        <v>5410.5494699999999</v>
      </c>
      <c r="D495" s="45">
        <f>IF('NEG Commercial Win'!B495&gt;40,40*(Rates!$F$13+Rates!$F$17)+('NEG Commercial Win'!B495-40)*(Rates!$F$13+Rates!$F$19),'NEG Commercial Win'!B495*(Rates!$F$13+Rates!$F$17))+Rates!$F$26</f>
        <v>6929.9383799999987</v>
      </c>
      <c r="E495" s="46">
        <f t="shared" si="28"/>
        <v>1519.3889099999988</v>
      </c>
      <c r="F495" s="47">
        <f t="shared" si="29"/>
        <v>0.28081970572944392</v>
      </c>
      <c r="G495" s="51">
        <f>'NEG Commercial'!E495</f>
        <v>1</v>
      </c>
      <c r="H495" s="48">
        <f t="shared" si="30"/>
        <v>9.6417139110648316E-6</v>
      </c>
      <c r="I495" s="48">
        <f t="shared" si="31"/>
        <v>0.99305796598403495</v>
      </c>
      <c r="K495" s="72"/>
      <c r="L495" s="72"/>
    </row>
    <row r="496" spans="2:12" x14ac:dyDescent="0.2">
      <c r="B496" s="51">
        <f>'NEG Commercial'!C496</f>
        <v>9499</v>
      </c>
      <c r="C496" s="45">
        <f>IF('NEG Commercial Win'!B496&gt;40,40*(Rates!$E$13+Rates!$E$17)+('NEG Commercial Win'!B496-40)*(Rates!$E$13+Rates!$E$19),'NEG Commercial Win'!B496*(Rates!$E$13+Rates!$E$17))+Rates!$E$26</f>
        <v>5421.8720700000003</v>
      </c>
      <c r="D496" s="45">
        <f>IF('NEG Commercial Win'!B496&gt;40,40*(Rates!$F$13+Rates!$F$17)+('NEG Commercial Win'!B496-40)*(Rates!$F$13+Rates!$F$19),'NEG Commercial Win'!B496*(Rates!$F$13+Rates!$F$17))+Rates!$F$26</f>
        <v>6944.4667799999988</v>
      </c>
      <c r="E496" s="46">
        <f t="shared" si="28"/>
        <v>1522.5947099999985</v>
      </c>
      <c r="F496" s="47">
        <f t="shared" si="29"/>
        <v>0.28082453631186438</v>
      </c>
      <c r="G496" s="51">
        <f>'NEG Commercial'!E496</f>
        <v>4</v>
      </c>
      <c r="H496" s="48">
        <f t="shared" si="30"/>
        <v>3.8566855644259326E-5</v>
      </c>
      <c r="I496" s="48">
        <f t="shared" si="31"/>
        <v>0.99309653283967925</v>
      </c>
      <c r="K496" s="72"/>
      <c r="L496" s="72"/>
    </row>
    <row r="497" spans="2:12" x14ac:dyDescent="0.2">
      <c r="B497" s="51">
        <f>'NEG Commercial'!C497</f>
        <v>9519</v>
      </c>
      <c r="C497" s="45">
        <f>IF('NEG Commercial Win'!B497&gt;40,40*(Rates!$E$13+Rates!$E$17)+('NEG Commercial Win'!B497-40)*(Rates!$E$13+Rates!$E$19),'NEG Commercial Win'!B497*(Rates!$E$13+Rates!$E$17))+Rates!$E$26</f>
        <v>5433.1946699999999</v>
      </c>
      <c r="D497" s="45">
        <f>IF('NEG Commercial Win'!B497&gt;40,40*(Rates!$F$13+Rates!$F$17)+('NEG Commercial Win'!B497-40)*(Rates!$F$13+Rates!$F$19),'NEG Commercial Win'!B497*(Rates!$F$13+Rates!$F$17))+Rates!$F$26</f>
        <v>6958.995179999999</v>
      </c>
      <c r="E497" s="46">
        <f t="shared" si="28"/>
        <v>1525.8005099999991</v>
      </c>
      <c r="F497" s="47">
        <f t="shared" si="29"/>
        <v>0.28082934676073351</v>
      </c>
      <c r="G497" s="51">
        <f>'NEG Commercial'!E497</f>
        <v>1</v>
      </c>
      <c r="H497" s="48">
        <f t="shared" si="30"/>
        <v>9.6417139110648316E-6</v>
      </c>
      <c r="I497" s="48">
        <f t="shared" si="31"/>
        <v>0.99310617455359029</v>
      </c>
      <c r="K497" s="72"/>
      <c r="L497" s="72"/>
    </row>
    <row r="498" spans="2:12" x14ac:dyDescent="0.2">
      <c r="B498" s="51">
        <f>'NEG Commercial'!C498</f>
        <v>9539</v>
      </c>
      <c r="C498" s="45">
        <f>IF('NEG Commercial Win'!B498&gt;40,40*(Rates!$E$13+Rates!$E$17)+('NEG Commercial Win'!B498-40)*(Rates!$E$13+Rates!$E$19),'NEG Commercial Win'!B498*(Rates!$E$13+Rates!$E$17))+Rates!$E$26</f>
        <v>5444.5172700000003</v>
      </c>
      <c r="D498" s="45">
        <f>IF('NEG Commercial Win'!B498&gt;40,40*(Rates!$F$13+Rates!$F$17)+('NEG Commercial Win'!B498-40)*(Rates!$F$13+Rates!$F$19),'NEG Commercial Win'!B498*(Rates!$F$13+Rates!$F$17))+Rates!$F$26</f>
        <v>6973.5235799999991</v>
      </c>
      <c r="E498" s="46">
        <f t="shared" si="28"/>
        <v>1529.0063099999988</v>
      </c>
      <c r="F498" s="47">
        <f t="shared" si="29"/>
        <v>0.28083413720166212</v>
      </c>
      <c r="G498" s="51">
        <f>'NEG Commercial'!E498</f>
        <v>3</v>
      </c>
      <c r="H498" s="48">
        <f t="shared" si="30"/>
        <v>2.8925141733194491E-5</v>
      </c>
      <c r="I498" s="48">
        <f t="shared" si="31"/>
        <v>0.99313509969532354</v>
      </c>
      <c r="K498" s="72"/>
      <c r="L498" s="72"/>
    </row>
    <row r="499" spans="2:12" x14ac:dyDescent="0.2">
      <c r="B499" s="51">
        <f>'NEG Commercial'!C499</f>
        <v>9559</v>
      </c>
      <c r="C499" s="45">
        <f>IF('NEG Commercial Win'!B499&gt;40,40*(Rates!$E$13+Rates!$E$17)+('NEG Commercial Win'!B499-40)*(Rates!$E$13+Rates!$E$19),'NEG Commercial Win'!B499*(Rates!$E$13+Rates!$E$17))+Rates!$E$26</f>
        <v>5455.8398699999998</v>
      </c>
      <c r="D499" s="45">
        <f>IF('NEG Commercial Win'!B499&gt;40,40*(Rates!$F$13+Rates!$F$17)+('NEG Commercial Win'!B499-40)*(Rates!$F$13+Rates!$F$19),'NEG Commercial Win'!B499*(Rates!$F$13+Rates!$F$17))+Rates!$F$26</f>
        <v>6988.0519799999993</v>
      </c>
      <c r="E499" s="46">
        <f t="shared" si="28"/>
        <v>1532.2121099999995</v>
      </c>
      <c r="F499" s="47">
        <f t="shared" si="29"/>
        <v>0.28083890775921905</v>
      </c>
      <c r="G499" s="51">
        <f>'NEG Commercial'!E499</f>
        <v>4</v>
      </c>
      <c r="H499" s="48">
        <f t="shared" si="30"/>
        <v>3.8566855644259326E-5</v>
      </c>
      <c r="I499" s="48">
        <f t="shared" si="31"/>
        <v>0.99317366655096784</v>
      </c>
      <c r="K499" s="72"/>
      <c r="L499" s="72"/>
    </row>
    <row r="500" spans="2:12" x14ac:dyDescent="0.2">
      <c r="B500" s="51">
        <f>'NEG Commercial'!C500</f>
        <v>9579</v>
      </c>
      <c r="C500" s="45">
        <f>IF('NEG Commercial Win'!B500&gt;40,40*(Rates!$E$13+Rates!$E$17)+('NEG Commercial Win'!B500-40)*(Rates!$E$13+Rates!$E$19),'NEG Commercial Win'!B500*(Rates!$E$13+Rates!$E$17))+Rates!$E$26</f>
        <v>5467.1624700000002</v>
      </c>
      <c r="D500" s="45">
        <f>IF('NEG Commercial Win'!B500&gt;40,40*(Rates!$F$13+Rates!$F$17)+('NEG Commercial Win'!B500-40)*(Rates!$F$13+Rates!$F$19),'NEG Commercial Win'!B500*(Rates!$F$13+Rates!$F$17))+Rates!$F$26</f>
        <v>7002.5803799999985</v>
      </c>
      <c r="E500" s="46">
        <f t="shared" si="28"/>
        <v>1535.4179099999983</v>
      </c>
      <c r="F500" s="47">
        <f t="shared" si="29"/>
        <v>0.28084365855694027</v>
      </c>
      <c r="G500" s="51">
        <f>'NEG Commercial'!E500</f>
        <v>3</v>
      </c>
      <c r="H500" s="48">
        <f t="shared" si="30"/>
        <v>2.8925141733194491E-5</v>
      </c>
      <c r="I500" s="48">
        <f t="shared" si="31"/>
        <v>0.99320259169270109</v>
      </c>
      <c r="K500" s="72"/>
      <c r="L500" s="72"/>
    </row>
    <row r="501" spans="2:12" x14ac:dyDescent="0.2">
      <c r="B501" s="51">
        <f>'NEG Commercial'!C501</f>
        <v>9599</v>
      </c>
      <c r="C501" s="45">
        <f>IF('NEG Commercial Win'!B501&gt;40,40*(Rates!$E$13+Rates!$E$17)+('NEG Commercial Win'!B501-40)*(Rates!$E$13+Rates!$E$19),'NEG Commercial Win'!B501*(Rates!$E$13+Rates!$E$17))+Rates!$E$26</f>
        <v>5478.4850699999997</v>
      </c>
      <c r="D501" s="45">
        <f>IF('NEG Commercial Win'!B501&gt;40,40*(Rates!$F$13+Rates!$F$17)+('NEG Commercial Win'!B501-40)*(Rates!$F$13+Rates!$F$19),'NEG Commercial Win'!B501*(Rates!$F$13+Rates!$F$17))+Rates!$F$26</f>
        <v>7017.1087799999987</v>
      </c>
      <c r="E501" s="46">
        <f t="shared" si="28"/>
        <v>1538.6237099999989</v>
      </c>
      <c r="F501" s="47">
        <f t="shared" si="29"/>
        <v>0.28084838971734188</v>
      </c>
      <c r="G501" s="51">
        <f>'NEG Commercial'!E501</f>
        <v>5</v>
      </c>
      <c r="H501" s="48">
        <f t="shared" si="30"/>
        <v>4.8208569555324151E-5</v>
      </c>
      <c r="I501" s="48">
        <f t="shared" si="31"/>
        <v>0.99325080026225643</v>
      </c>
      <c r="K501" s="72"/>
      <c r="L501" s="72"/>
    </row>
    <row r="502" spans="2:12" x14ac:dyDescent="0.2">
      <c r="B502" s="51">
        <f>'NEG Commercial'!C502</f>
        <v>9619</v>
      </c>
      <c r="C502" s="45">
        <f>IF('NEG Commercial Win'!B502&gt;40,40*(Rates!$E$13+Rates!$E$17)+('NEG Commercial Win'!B502-40)*(Rates!$E$13+Rates!$E$19),'NEG Commercial Win'!B502*(Rates!$E$13+Rates!$E$17))+Rates!$E$26</f>
        <v>5489.8076700000001</v>
      </c>
      <c r="D502" s="45">
        <f>IF('NEG Commercial Win'!B502&gt;40,40*(Rates!$F$13+Rates!$F$17)+('NEG Commercial Win'!B502-40)*(Rates!$F$13+Rates!$F$19),'NEG Commercial Win'!B502*(Rates!$F$13+Rates!$F$17))+Rates!$F$26</f>
        <v>7031.6371799999988</v>
      </c>
      <c r="E502" s="46">
        <f t="shared" si="28"/>
        <v>1541.8295099999987</v>
      </c>
      <c r="F502" s="47">
        <f t="shared" si="29"/>
        <v>0.28085310136192781</v>
      </c>
      <c r="G502" s="51">
        <f>'NEG Commercial'!E502</f>
        <v>3</v>
      </c>
      <c r="H502" s="48">
        <f t="shared" si="30"/>
        <v>2.8925141733194491E-5</v>
      </c>
      <c r="I502" s="48">
        <f t="shared" si="31"/>
        <v>0.99327972540398968</v>
      </c>
      <c r="K502" s="72"/>
      <c r="L502" s="72"/>
    </row>
    <row r="503" spans="2:12" x14ac:dyDescent="0.2">
      <c r="B503" s="51">
        <f>'NEG Commercial'!C503</f>
        <v>9639</v>
      </c>
      <c r="C503" s="45">
        <f>IF('NEG Commercial Win'!B503&gt;40,40*(Rates!$E$13+Rates!$E$17)+('NEG Commercial Win'!B503-40)*(Rates!$E$13+Rates!$E$19),'NEG Commercial Win'!B503*(Rates!$E$13+Rates!$E$17))+Rates!$E$26</f>
        <v>5501.1302699999997</v>
      </c>
      <c r="D503" s="45">
        <f>IF('NEG Commercial Win'!B503&gt;40,40*(Rates!$F$13+Rates!$F$17)+('NEG Commercial Win'!B503-40)*(Rates!$F$13+Rates!$F$19),'NEG Commercial Win'!B503*(Rates!$F$13+Rates!$F$17))+Rates!$F$26</f>
        <v>7046.165579999999</v>
      </c>
      <c r="E503" s="46">
        <f t="shared" si="28"/>
        <v>1545.0353099999993</v>
      </c>
      <c r="F503" s="47">
        <f t="shared" si="29"/>
        <v>0.28085779361120261</v>
      </c>
      <c r="G503" s="51">
        <f>'NEG Commercial'!E503</f>
        <v>3</v>
      </c>
      <c r="H503" s="48">
        <f t="shared" si="30"/>
        <v>2.8925141733194491E-5</v>
      </c>
      <c r="I503" s="48">
        <f t="shared" si="31"/>
        <v>0.99330865054572293</v>
      </c>
      <c r="K503" s="72"/>
      <c r="L503" s="72"/>
    </row>
    <row r="504" spans="2:12" x14ac:dyDescent="0.2">
      <c r="B504" s="51">
        <f>'NEG Commercial'!C504</f>
        <v>9659</v>
      </c>
      <c r="C504" s="45">
        <f>IF('NEG Commercial Win'!B504&gt;40,40*(Rates!$E$13+Rates!$E$17)+('NEG Commercial Win'!B504-40)*(Rates!$E$13+Rates!$E$19),'NEG Commercial Win'!B504*(Rates!$E$13+Rates!$E$17))+Rates!$E$26</f>
        <v>5512.4528700000001</v>
      </c>
      <c r="D504" s="45">
        <f>IF('NEG Commercial Win'!B504&gt;40,40*(Rates!$F$13+Rates!$F$17)+('NEG Commercial Win'!B504-40)*(Rates!$F$13+Rates!$F$19),'NEG Commercial Win'!B504*(Rates!$F$13+Rates!$F$17))+Rates!$F$26</f>
        <v>7060.6939799999991</v>
      </c>
      <c r="E504" s="46">
        <f t="shared" si="28"/>
        <v>1548.241109999999</v>
      </c>
      <c r="F504" s="47">
        <f t="shared" si="29"/>
        <v>0.28086246658468011</v>
      </c>
      <c r="G504" s="51">
        <f>'NEG Commercial'!E504</f>
        <v>2</v>
      </c>
      <c r="H504" s="48">
        <f t="shared" si="30"/>
        <v>1.9283427822129663E-5</v>
      </c>
      <c r="I504" s="48">
        <f t="shared" si="31"/>
        <v>0.99332793397354502</v>
      </c>
      <c r="K504" s="72"/>
      <c r="L504" s="72"/>
    </row>
    <row r="505" spans="2:12" x14ac:dyDescent="0.2">
      <c r="B505" s="51">
        <f>'NEG Commercial'!C505</f>
        <v>9679</v>
      </c>
      <c r="C505" s="45">
        <f>IF('NEG Commercial Win'!B505&gt;40,40*(Rates!$E$13+Rates!$E$17)+('NEG Commercial Win'!B505-40)*(Rates!$E$13+Rates!$E$19),'NEG Commercial Win'!B505*(Rates!$E$13+Rates!$E$17))+Rates!$E$26</f>
        <v>5523.7754700000005</v>
      </c>
      <c r="D505" s="45">
        <f>IF('NEG Commercial Win'!B505&gt;40,40*(Rates!$F$13+Rates!$F$17)+('NEG Commercial Win'!B505-40)*(Rates!$F$13+Rates!$F$19),'NEG Commercial Win'!B505*(Rates!$F$13+Rates!$F$17))+Rates!$F$26</f>
        <v>7075.2223799999992</v>
      </c>
      <c r="E505" s="46">
        <f t="shared" si="28"/>
        <v>1551.4469099999988</v>
      </c>
      <c r="F505" s="47">
        <f t="shared" si="29"/>
        <v>0.28086712040089468</v>
      </c>
      <c r="G505" s="51">
        <f>'NEG Commercial'!E505</f>
        <v>2</v>
      </c>
      <c r="H505" s="48">
        <f t="shared" si="30"/>
        <v>1.9283427822129663E-5</v>
      </c>
      <c r="I505" s="48">
        <f t="shared" si="31"/>
        <v>0.99334721740136711</v>
      </c>
      <c r="K505" s="72"/>
      <c r="L505" s="72"/>
    </row>
    <row r="506" spans="2:12" x14ac:dyDescent="0.2">
      <c r="B506" s="51">
        <f>'NEG Commercial'!C506</f>
        <v>9699</v>
      </c>
      <c r="C506" s="45">
        <f>IF('NEG Commercial Win'!B506&gt;40,40*(Rates!$E$13+Rates!$E$17)+('NEG Commercial Win'!B506-40)*(Rates!$E$13+Rates!$E$19),'NEG Commercial Win'!B506*(Rates!$E$13+Rates!$E$17))+Rates!$E$26</f>
        <v>5535.09807</v>
      </c>
      <c r="D506" s="45">
        <f>IF('NEG Commercial Win'!B506&gt;40,40*(Rates!$F$13+Rates!$F$17)+('NEG Commercial Win'!B506-40)*(Rates!$F$13+Rates!$F$19),'NEG Commercial Win'!B506*(Rates!$F$13+Rates!$F$17))+Rates!$F$26</f>
        <v>7089.7507799999985</v>
      </c>
      <c r="E506" s="46">
        <f t="shared" si="28"/>
        <v>1554.6527099999985</v>
      </c>
      <c r="F506" s="47">
        <f t="shared" si="29"/>
        <v>0.2808717551774107</v>
      </c>
      <c r="G506" s="51">
        <f>'NEG Commercial'!E506</f>
        <v>1</v>
      </c>
      <c r="H506" s="48">
        <f t="shared" si="30"/>
        <v>9.6417139110648316E-6</v>
      </c>
      <c r="I506" s="48">
        <f t="shared" si="31"/>
        <v>0.99335685911527816</v>
      </c>
      <c r="K506" s="72"/>
      <c r="L506" s="72"/>
    </row>
    <row r="507" spans="2:12" x14ac:dyDescent="0.2">
      <c r="B507" s="51">
        <f>'NEG Commercial'!C507</f>
        <v>9719</v>
      </c>
      <c r="C507" s="45">
        <f>IF('NEG Commercial Win'!B507&gt;40,40*(Rates!$E$13+Rates!$E$17)+('NEG Commercial Win'!B507-40)*(Rates!$E$13+Rates!$E$19),'NEG Commercial Win'!B507*(Rates!$E$13+Rates!$E$17))+Rates!$E$26</f>
        <v>5546.4206700000004</v>
      </c>
      <c r="D507" s="45">
        <f>IF('NEG Commercial Win'!B507&gt;40,40*(Rates!$F$13+Rates!$F$17)+('NEG Commercial Win'!B507-40)*(Rates!$F$13+Rates!$F$19),'NEG Commercial Win'!B507*(Rates!$F$13+Rates!$F$17))+Rates!$F$26</f>
        <v>7104.2791799999986</v>
      </c>
      <c r="E507" s="46">
        <f t="shared" si="28"/>
        <v>1557.8585099999982</v>
      </c>
      <c r="F507" s="47">
        <f t="shared" si="29"/>
        <v>0.28087637103083241</v>
      </c>
      <c r="G507" s="51">
        <f>'NEG Commercial'!E507</f>
        <v>2</v>
      </c>
      <c r="H507" s="48">
        <f t="shared" si="30"/>
        <v>1.9283427822129663E-5</v>
      </c>
      <c r="I507" s="48">
        <f t="shared" si="31"/>
        <v>0.99337614254310025</v>
      </c>
      <c r="K507" s="72"/>
      <c r="L507" s="72"/>
    </row>
    <row r="508" spans="2:12" x14ac:dyDescent="0.2">
      <c r="B508" s="51">
        <f>'NEG Commercial'!C508</f>
        <v>9739</v>
      </c>
      <c r="C508" s="45">
        <f>IF('NEG Commercial Win'!B508&gt;40,40*(Rates!$E$13+Rates!$E$17)+('NEG Commercial Win'!B508-40)*(Rates!$E$13+Rates!$E$19),'NEG Commercial Win'!B508*(Rates!$E$13+Rates!$E$17))+Rates!$E$26</f>
        <v>5557.7432699999999</v>
      </c>
      <c r="D508" s="45">
        <f>IF('NEG Commercial Win'!B508&gt;40,40*(Rates!$F$13+Rates!$F$17)+('NEG Commercial Win'!B508-40)*(Rates!$F$13+Rates!$F$19),'NEG Commercial Win'!B508*(Rates!$F$13+Rates!$F$17))+Rates!$F$26</f>
        <v>7118.8075799999988</v>
      </c>
      <c r="E508" s="46">
        <f t="shared" si="28"/>
        <v>1561.0643099999988</v>
      </c>
      <c r="F508" s="47">
        <f t="shared" si="29"/>
        <v>0.28088096807681417</v>
      </c>
      <c r="G508" s="51">
        <f>'NEG Commercial'!E508</f>
        <v>1</v>
      </c>
      <c r="H508" s="48">
        <f t="shared" si="30"/>
        <v>9.6417139110648316E-6</v>
      </c>
      <c r="I508" s="48">
        <f t="shared" si="31"/>
        <v>0.9933857842570113</v>
      </c>
      <c r="K508" s="72"/>
      <c r="L508" s="72"/>
    </row>
    <row r="509" spans="2:12" x14ac:dyDescent="0.2">
      <c r="B509" s="51">
        <f>'NEG Commercial'!C509</f>
        <v>9779</v>
      </c>
      <c r="C509" s="45">
        <f>IF('NEG Commercial Win'!B509&gt;40,40*(Rates!$E$13+Rates!$E$17)+('NEG Commercial Win'!B509-40)*(Rates!$E$13+Rates!$E$19),'NEG Commercial Win'!B509*(Rates!$E$13+Rates!$E$17))+Rates!$E$26</f>
        <v>5580.3884699999999</v>
      </c>
      <c r="D509" s="45">
        <f>IF('NEG Commercial Win'!B509&gt;40,40*(Rates!$F$13+Rates!$F$17)+('NEG Commercial Win'!B509-40)*(Rates!$F$13+Rates!$F$19),'NEG Commercial Win'!B509*(Rates!$F$13+Rates!$F$17))+Rates!$F$26</f>
        <v>7147.8643799999991</v>
      </c>
      <c r="E509" s="46">
        <f t="shared" si="28"/>
        <v>1567.4759099999992</v>
      </c>
      <c r="F509" s="47">
        <f t="shared" si="29"/>
        <v>0.28089010620438032</v>
      </c>
      <c r="G509" s="51">
        <f>'NEG Commercial'!E509</f>
        <v>3</v>
      </c>
      <c r="H509" s="48">
        <f t="shared" si="30"/>
        <v>2.8925141733194491E-5</v>
      </c>
      <c r="I509" s="48">
        <f t="shared" si="31"/>
        <v>0.99341470939874454</v>
      </c>
      <c r="K509" s="72"/>
      <c r="L509" s="72"/>
    </row>
    <row r="510" spans="2:12" x14ac:dyDescent="0.2">
      <c r="B510" s="51">
        <f>'NEG Commercial'!C510</f>
        <v>9799</v>
      </c>
      <c r="C510" s="45">
        <f>IF('NEG Commercial Win'!B510&gt;40,40*(Rates!$E$13+Rates!$E$17)+('NEG Commercial Win'!B510-40)*(Rates!$E$13+Rates!$E$19),'NEG Commercial Win'!B510*(Rates!$E$13+Rates!$E$17))+Rates!$E$26</f>
        <v>5591.7110700000003</v>
      </c>
      <c r="D510" s="45">
        <f>IF('NEG Commercial Win'!B510&gt;40,40*(Rates!$F$13+Rates!$F$17)+('NEG Commercial Win'!B510-40)*(Rates!$F$13+Rates!$F$19),'NEG Commercial Win'!B510*(Rates!$F$13+Rates!$F$17))+Rates!$F$26</f>
        <v>7162.3927799999992</v>
      </c>
      <c r="E510" s="46">
        <f t="shared" si="28"/>
        <v>1570.6817099999989</v>
      </c>
      <c r="F510" s="47">
        <f t="shared" si="29"/>
        <v>0.28089464751260812</v>
      </c>
      <c r="G510" s="51">
        <f>'NEG Commercial'!E510</f>
        <v>5</v>
      </c>
      <c r="H510" s="48">
        <f t="shared" si="30"/>
        <v>4.8208569555324151E-5</v>
      </c>
      <c r="I510" s="48">
        <f t="shared" si="31"/>
        <v>0.99346291796829989</v>
      </c>
      <c r="K510" s="72"/>
      <c r="L510" s="72"/>
    </row>
    <row r="511" spans="2:12" x14ac:dyDescent="0.2">
      <c r="B511" s="51">
        <f>'NEG Commercial'!C511</f>
        <v>9819</v>
      </c>
      <c r="C511" s="45">
        <f>IF('NEG Commercial Win'!B511&gt;40,40*(Rates!$E$13+Rates!$E$17)+('NEG Commercial Win'!B511-40)*(Rates!$E$13+Rates!$E$19),'NEG Commercial Win'!B511*(Rates!$E$13+Rates!$E$17))+Rates!$E$26</f>
        <v>5603.0336699999998</v>
      </c>
      <c r="D511" s="45">
        <f>IF('NEG Commercial Win'!B511&gt;40,40*(Rates!$F$13+Rates!$F$17)+('NEG Commercial Win'!B511-40)*(Rates!$F$13+Rates!$F$19),'NEG Commercial Win'!B511*(Rates!$F$13+Rates!$F$17))+Rates!$F$26</f>
        <v>7176.9211799999985</v>
      </c>
      <c r="E511" s="46">
        <f t="shared" si="28"/>
        <v>1573.8875099999987</v>
      </c>
      <c r="F511" s="47">
        <f t="shared" si="29"/>
        <v>0.2808991704667016</v>
      </c>
      <c r="G511" s="51">
        <f>'NEG Commercial'!E511</f>
        <v>5</v>
      </c>
      <c r="H511" s="48">
        <f t="shared" si="30"/>
        <v>4.8208569555324151E-5</v>
      </c>
      <c r="I511" s="48">
        <f t="shared" si="31"/>
        <v>0.99351112653785523</v>
      </c>
      <c r="K511" s="72"/>
      <c r="L511" s="72"/>
    </row>
    <row r="512" spans="2:12" x14ac:dyDescent="0.2">
      <c r="B512" s="51">
        <f>'NEG Commercial'!C512</f>
        <v>9839</v>
      </c>
      <c r="C512" s="45">
        <f>IF('NEG Commercial Win'!B512&gt;40,40*(Rates!$E$13+Rates!$E$17)+('NEG Commercial Win'!B512-40)*(Rates!$E$13+Rates!$E$19),'NEG Commercial Win'!B512*(Rates!$E$13+Rates!$E$17))+Rates!$E$26</f>
        <v>5614.3562700000002</v>
      </c>
      <c r="D512" s="45">
        <f>IF('NEG Commercial Win'!B512&gt;40,40*(Rates!$F$13+Rates!$F$17)+('NEG Commercial Win'!B512-40)*(Rates!$F$13+Rates!$F$19),'NEG Commercial Win'!B512*(Rates!$F$13+Rates!$F$17))+Rates!$F$26</f>
        <v>7191.4495799999986</v>
      </c>
      <c r="E512" s="46">
        <f t="shared" si="28"/>
        <v>1577.0933099999984</v>
      </c>
      <c r="F512" s="47">
        <f t="shared" si="29"/>
        <v>0.2809036751777062</v>
      </c>
      <c r="G512" s="51">
        <f>'NEG Commercial'!E512</f>
        <v>4</v>
      </c>
      <c r="H512" s="48">
        <f t="shared" si="30"/>
        <v>3.8566855644259326E-5</v>
      </c>
      <c r="I512" s="48">
        <f t="shared" si="31"/>
        <v>0.99354969339349952</v>
      </c>
      <c r="K512" s="72"/>
      <c r="L512" s="72"/>
    </row>
    <row r="513" spans="2:12" x14ac:dyDescent="0.2">
      <c r="B513" s="51">
        <f>'NEG Commercial'!C513</f>
        <v>9859</v>
      </c>
      <c r="C513" s="45">
        <f>IF('NEG Commercial Win'!B513&gt;40,40*(Rates!$E$13+Rates!$E$17)+('NEG Commercial Win'!B513-40)*(Rates!$E$13+Rates!$E$19),'NEG Commercial Win'!B513*(Rates!$E$13+Rates!$E$17))+Rates!$E$26</f>
        <v>5625.6788699999997</v>
      </c>
      <c r="D513" s="45">
        <f>IF('NEG Commercial Win'!B513&gt;40,40*(Rates!$F$13+Rates!$F$17)+('NEG Commercial Win'!B513-40)*(Rates!$F$13+Rates!$F$19),'NEG Commercial Win'!B513*(Rates!$F$13+Rates!$F$17))+Rates!$F$26</f>
        <v>7205.9779799999988</v>
      </c>
      <c r="E513" s="46">
        <f t="shared" si="28"/>
        <v>1580.299109999999</v>
      </c>
      <c r="F513" s="47">
        <f t="shared" si="29"/>
        <v>0.28090816175577388</v>
      </c>
      <c r="G513" s="51">
        <f>'NEG Commercial'!E513</f>
        <v>5</v>
      </c>
      <c r="H513" s="48">
        <f t="shared" si="30"/>
        <v>4.8208569555324151E-5</v>
      </c>
      <c r="I513" s="48">
        <f t="shared" si="31"/>
        <v>0.99359790196305486</v>
      </c>
      <c r="K513" s="72"/>
      <c r="L513" s="72"/>
    </row>
    <row r="514" spans="2:12" x14ac:dyDescent="0.2">
      <c r="B514" s="51">
        <f>'NEG Commercial'!C514</f>
        <v>9879</v>
      </c>
      <c r="C514" s="45">
        <f>IF('NEG Commercial Win'!B514&gt;40,40*(Rates!$E$13+Rates!$E$17)+('NEG Commercial Win'!B514-40)*(Rates!$E$13+Rates!$E$19),'NEG Commercial Win'!B514*(Rates!$E$13+Rates!$E$17))+Rates!$E$26</f>
        <v>5637.0014700000002</v>
      </c>
      <c r="D514" s="45">
        <f>IF('NEG Commercial Win'!B514&gt;40,40*(Rates!$F$13+Rates!$F$17)+('NEG Commercial Win'!B514-40)*(Rates!$F$13+Rates!$F$19),'NEG Commercial Win'!B514*(Rates!$F$13+Rates!$F$17))+Rates!$F$26</f>
        <v>7220.5063799999989</v>
      </c>
      <c r="E514" s="46">
        <f t="shared" si="28"/>
        <v>1583.5049099999987</v>
      </c>
      <c r="F514" s="47">
        <f t="shared" si="29"/>
        <v>0.28091263031017066</v>
      </c>
      <c r="G514" s="51">
        <f>'NEG Commercial'!E514</f>
        <v>3</v>
      </c>
      <c r="H514" s="48">
        <f t="shared" si="30"/>
        <v>2.8925141733194491E-5</v>
      </c>
      <c r="I514" s="48">
        <f t="shared" si="31"/>
        <v>0.99362682710478811</v>
      </c>
      <c r="K514" s="72"/>
      <c r="L514" s="72"/>
    </row>
    <row r="515" spans="2:12" x14ac:dyDescent="0.2">
      <c r="B515" s="51">
        <f>'NEG Commercial'!C515</f>
        <v>9899</v>
      </c>
      <c r="C515" s="45">
        <f>IF('NEG Commercial Win'!B515&gt;40,40*(Rates!$E$13+Rates!$E$17)+('NEG Commercial Win'!B515-40)*(Rates!$E$13+Rates!$E$19),'NEG Commercial Win'!B515*(Rates!$E$13+Rates!$E$17))+Rates!$E$26</f>
        <v>5648.3240699999997</v>
      </c>
      <c r="D515" s="45">
        <f>IF('NEG Commercial Win'!B515&gt;40,40*(Rates!$F$13+Rates!$F$17)+('NEG Commercial Win'!B515-40)*(Rates!$F$13+Rates!$F$19),'NEG Commercial Win'!B515*(Rates!$F$13+Rates!$F$17))+Rates!$F$26</f>
        <v>7235.034779999999</v>
      </c>
      <c r="E515" s="46">
        <f t="shared" si="28"/>
        <v>1586.7107099999994</v>
      </c>
      <c r="F515" s="47">
        <f t="shared" si="29"/>
        <v>0.28091708094928758</v>
      </c>
      <c r="G515" s="51">
        <f>'NEG Commercial'!E515</f>
        <v>2</v>
      </c>
      <c r="H515" s="48">
        <f t="shared" si="30"/>
        <v>1.9283427822129663E-5</v>
      </c>
      <c r="I515" s="48">
        <f t="shared" si="31"/>
        <v>0.99364611053261021</v>
      </c>
      <c r="K515" s="72"/>
      <c r="L515" s="72"/>
    </row>
    <row r="516" spans="2:12" x14ac:dyDescent="0.2">
      <c r="B516" s="51">
        <f>'NEG Commercial'!C516</f>
        <v>9919</v>
      </c>
      <c r="C516" s="45">
        <f>IF('NEG Commercial Win'!B516&gt;40,40*(Rates!$E$13+Rates!$E$17)+('NEG Commercial Win'!B516-40)*(Rates!$E$13+Rates!$E$19),'NEG Commercial Win'!B516*(Rates!$E$13+Rates!$E$17))+Rates!$E$26</f>
        <v>5659.6466700000001</v>
      </c>
      <c r="D516" s="45">
        <f>IF('NEG Commercial Win'!B516&gt;40,40*(Rates!$F$13+Rates!$F$17)+('NEG Commercial Win'!B516-40)*(Rates!$F$13+Rates!$F$19),'NEG Commercial Win'!B516*(Rates!$F$13+Rates!$F$17))+Rates!$F$26</f>
        <v>7249.5631799999992</v>
      </c>
      <c r="E516" s="46">
        <f t="shared" si="28"/>
        <v>1589.9165099999991</v>
      </c>
      <c r="F516" s="47">
        <f t="shared" si="29"/>
        <v>0.28092151378064723</v>
      </c>
      <c r="G516" s="51">
        <f>'NEG Commercial'!E516</f>
        <v>4</v>
      </c>
      <c r="H516" s="48">
        <f t="shared" si="30"/>
        <v>3.8566855644259326E-5</v>
      </c>
      <c r="I516" s="48">
        <f t="shared" si="31"/>
        <v>0.9936846773882545</v>
      </c>
      <c r="K516" s="72"/>
      <c r="L516" s="72"/>
    </row>
    <row r="517" spans="2:12" x14ac:dyDescent="0.2">
      <c r="B517" s="51">
        <f>'NEG Commercial'!C517</f>
        <v>9959</v>
      </c>
      <c r="C517" s="45">
        <f>IF('NEG Commercial Win'!B517&gt;40,40*(Rates!$E$13+Rates!$E$17)+('NEG Commercial Win'!B517-40)*(Rates!$E$13+Rates!$E$19),'NEG Commercial Win'!B517*(Rates!$E$13+Rates!$E$17))+Rates!$E$26</f>
        <v>5682.29187</v>
      </c>
      <c r="D517" s="45">
        <f>IF('NEG Commercial Win'!B517&gt;40,40*(Rates!$F$13+Rates!$F$17)+('NEG Commercial Win'!B517-40)*(Rates!$F$13+Rates!$F$19),'NEG Commercial Win'!B517*(Rates!$F$13+Rates!$F$17))+Rates!$F$26</f>
        <v>7278.6199799999986</v>
      </c>
      <c r="E517" s="46">
        <f t="shared" si="28"/>
        <v>1596.3281099999986</v>
      </c>
      <c r="F517" s="47">
        <f t="shared" si="29"/>
        <v>0.28093032644590266</v>
      </c>
      <c r="G517" s="51">
        <f>'NEG Commercial'!E517</f>
        <v>2</v>
      </c>
      <c r="H517" s="48">
        <f t="shared" si="30"/>
        <v>1.9283427822129663E-5</v>
      </c>
      <c r="I517" s="48">
        <f t="shared" si="31"/>
        <v>0.99370396081607659</v>
      </c>
      <c r="K517" s="72"/>
      <c r="L517" s="72"/>
    </row>
    <row r="518" spans="2:12" x14ac:dyDescent="0.2">
      <c r="B518" s="51">
        <f>'NEG Commercial'!C518</f>
        <v>9979</v>
      </c>
      <c r="C518" s="45">
        <f>IF('NEG Commercial Win'!B518&gt;40,40*(Rates!$E$13+Rates!$E$17)+('NEG Commercial Win'!B518-40)*(Rates!$E$13+Rates!$E$19),'NEG Commercial Win'!B518*(Rates!$E$13+Rates!$E$17))+Rates!$E$26</f>
        <v>5693.6144700000004</v>
      </c>
      <c r="D518" s="45">
        <f>IF('NEG Commercial Win'!B518&gt;40,40*(Rates!$F$13+Rates!$F$17)+('NEG Commercial Win'!B518-40)*(Rates!$F$13+Rates!$F$19),'NEG Commercial Win'!B518*(Rates!$F$13+Rates!$F$17))+Rates!$F$26</f>
        <v>7293.1483799999987</v>
      </c>
      <c r="E518" s="46">
        <f t="shared" si="28"/>
        <v>1599.5339099999983</v>
      </c>
      <c r="F518" s="47">
        <f t="shared" si="29"/>
        <v>0.28093470649058511</v>
      </c>
      <c r="G518" s="51">
        <f>'NEG Commercial'!E518</f>
        <v>1</v>
      </c>
      <c r="H518" s="48">
        <f t="shared" si="30"/>
        <v>9.6417139110648316E-6</v>
      </c>
      <c r="I518" s="48">
        <f t="shared" si="31"/>
        <v>0.99371360252998764</v>
      </c>
      <c r="K518" s="72"/>
      <c r="L518" s="72"/>
    </row>
    <row r="519" spans="2:12" x14ac:dyDescent="0.2">
      <c r="B519" s="51">
        <f>'NEG Commercial'!C519</f>
        <v>9999</v>
      </c>
      <c r="C519" s="45">
        <f>IF('NEG Commercial Win'!B519&gt;40,40*(Rates!$E$13+Rates!$E$17)+('NEG Commercial Win'!B519-40)*(Rates!$E$13+Rates!$E$19),'NEG Commercial Win'!B519*(Rates!$E$13+Rates!$E$17))+Rates!$E$26</f>
        <v>5704.9370699999999</v>
      </c>
      <c r="D519" s="45">
        <f>IF('NEG Commercial Win'!B519&gt;40,40*(Rates!$F$13+Rates!$F$17)+('NEG Commercial Win'!B519-40)*(Rates!$F$13+Rates!$F$19),'NEG Commercial Win'!B519*(Rates!$F$13+Rates!$F$17))+Rates!$F$26</f>
        <v>7307.6767799999989</v>
      </c>
      <c r="E519" s="46">
        <f t="shared" ref="E519:E582" si="32">D519-C519</f>
        <v>1602.7397099999989</v>
      </c>
      <c r="F519" s="47">
        <f t="shared" ref="F519:F582" si="33">E519/C519</f>
        <v>0.28093906914910088</v>
      </c>
      <c r="G519" s="51">
        <f>'NEG Commercial'!E519</f>
        <v>4</v>
      </c>
      <c r="H519" s="48">
        <f t="shared" ref="H519:H582" si="34">G519/SUM($G$6:$G$950)</f>
        <v>3.8566855644259326E-5</v>
      </c>
      <c r="I519" s="48">
        <f t="shared" si="31"/>
        <v>0.99375216938563193</v>
      </c>
      <c r="K519" s="72"/>
      <c r="L519" s="72"/>
    </row>
    <row r="520" spans="2:12" x14ac:dyDescent="0.2">
      <c r="B520" s="51">
        <f>'NEG Commercial'!C520</f>
        <v>10019</v>
      </c>
      <c r="C520" s="45">
        <f>IF('NEG Commercial Win'!B520&gt;40,40*(Rates!$E$13+Rates!$E$17)+('NEG Commercial Win'!B520-40)*(Rates!$E$13+Rates!$E$19),'NEG Commercial Win'!B520*(Rates!$E$13+Rates!$E$17))+Rates!$E$26</f>
        <v>5716.2596700000004</v>
      </c>
      <c r="D520" s="45">
        <f>IF('NEG Commercial Win'!B520&gt;40,40*(Rates!$F$13+Rates!$F$17)+('NEG Commercial Win'!B520-40)*(Rates!$F$13+Rates!$F$19),'NEG Commercial Win'!B520*(Rates!$F$13+Rates!$F$17))+Rates!$F$26</f>
        <v>7322.205179999999</v>
      </c>
      <c r="E520" s="46">
        <f t="shared" si="32"/>
        <v>1605.9455099999986</v>
      </c>
      <c r="F520" s="47">
        <f t="shared" si="33"/>
        <v>0.28094341452476362</v>
      </c>
      <c r="G520" s="51">
        <f>'NEG Commercial'!E520</f>
        <v>2</v>
      </c>
      <c r="H520" s="48">
        <f t="shared" si="34"/>
        <v>1.9283427822129663E-5</v>
      </c>
      <c r="I520" s="48">
        <f t="shared" ref="I520:I583" si="35">H520+I519</f>
        <v>0.99377145281345403</v>
      </c>
      <c r="K520" s="72"/>
      <c r="L520" s="72"/>
    </row>
    <row r="521" spans="2:12" x14ac:dyDescent="0.2">
      <c r="B521" s="51">
        <f>'NEG Commercial'!C521</f>
        <v>10039</v>
      </c>
      <c r="C521" s="45">
        <f>IF('NEG Commercial Win'!B521&gt;40,40*(Rates!$E$13+Rates!$E$17)+('NEG Commercial Win'!B521-40)*(Rates!$E$13+Rates!$E$19),'NEG Commercial Win'!B521*(Rates!$E$13+Rates!$E$17))+Rates!$E$26</f>
        <v>5727.5822699999999</v>
      </c>
      <c r="D521" s="45">
        <f>IF('NEG Commercial Win'!B521&gt;40,40*(Rates!$F$13+Rates!$F$17)+('NEG Commercial Win'!B521-40)*(Rates!$F$13+Rates!$F$19),'NEG Commercial Win'!B521*(Rates!$F$13+Rates!$F$17))+Rates!$F$26</f>
        <v>7336.7335799999992</v>
      </c>
      <c r="E521" s="46">
        <f t="shared" si="32"/>
        <v>1609.1513099999993</v>
      </c>
      <c r="F521" s="47">
        <f t="shared" si="33"/>
        <v>0.28094774272007084</v>
      </c>
      <c r="G521" s="51">
        <f>'NEG Commercial'!E521</f>
        <v>2</v>
      </c>
      <c r="H521" s="48">
        <f t="shared" si="34"/>
        <v>1.9283427822129663E-5</v>
      </c>
      <c r="I521" s="48">
        <f t="shared" si="35"/>
        <v>0.99379073624127612</v>
      </c>
      <c r="K521" s="72"/>
      <c r="L521" s="72"/>
    </row>
    <row r="522" spans="2:12" x14ac:dyDescent="0.2">
      <c r="B522" s="51">
        <f>'NEG Commercial'!C522</f>
        <v>10059</v>
      </c>
      <c r="C522" s="45">
        <f>IF('NEG Commercial Win'!B522&gt;40,40*(Rates!$E$13+Rates!$E$17)+('NEG Commercial Win'!B522-40)*(Rates!$E$13+Rates!$E$19),'NEG Commercial Win'!B522*(Rates!$E$13+Rates!$E$17))+Rates!$E$26</f>
        <v>5738.9048700000003</v>
      </c>
      <c r="D522" s="45">
        <f>IF('NEG Commercial Win'!B522&gt;40,40*(Rates!$F$13+Rates!$F$17)+('NEG Commercial Win'!B522-40)*(Rates!$F$13+Rates!$F$19),'NEG Commercial Win'!B522*(Rates!$F$13+Rates!$F$17))+Rates!$F$26</f>
        <v>7351.2619799999984</v>
      </c>
      <c r="E522" s="46">
        <f t="shared" si="32"/>
        <v>1612.3571099999981</v>
      </c>
      <c r="F522" s="47">
        <f t="shared" si="33"/>
        <v>0.28095205383671013</v>
      </c>
      <c r="G522" s="51">
        <f>'NEG Commercial'!E522</f>
        <v>1</v>
      </c>
      <c r="H522" s="48">
        <f t="shared" si="34"/>
        <v>9.6417139110648316E-6</v>
      </c>
      <c r="I522" s="48">
        <f t="shared" si="35"/>
        <v>0.99380037795518716</v>
      </c>
      <c r="K522" s="72"/>
      <c r="L522" s="72"/>
    </row>
    <row r="523" spans="2:12" x14ac:dyDescent="0.2">
      <c r="B523" s="51">
        <f>'NEG Commercial'!C523</f>
        <v>10079</v>
      </c>
      <c r="C523" s="45">
        <f>IF('NEG Commercial Win'!B523&gt;40,40*(Rates!$E$13+Rates!$E$17)+('NEG Commercial Win'!B523-40)*(Rates!$E$13+Rates!$E$19),'NEG Commercial Win'!B523*(Rates!$E$13+Rates!$E$17))+Rates!$E$26</f>
        <v>5750.2274699999998</v>
      </c>
      <c r="D523" s="45">
        <f>IF('NEG Commercial Win'!B523&gt;40,40*(Rates!$F$13+Rates!$F$17)+('NEG Commercial Win'!B523-40)*(Rates!$F$13+Rates!$F$19),'NEG Commercial Win'!B523*(Rates!$F$13+Rates!$F$17))+Rates!$F$26</f>
        <v>7365.7903799999985</v>
      </c>
      <c r="E523" s="46">
        <f t="shared" si="32"/>
        <v>1615.5629099999987</v>
      </c>
      <c r="F523" s="47">
        <f t="shared" si="33"/>
        <v>0.28095634797556951</v>
      </c>
      <c r="G523" s="51">
        <f>'NEG Commercial'!E523</f>
        <v>2</v>
      </c>
      <c r="H523" s="48">
        <f t="shared" si="34"/>
        <v>1.9283427822129663E-5</v>
      </c>
      <c r="I523" s="48">
        <f t="shared" si="35"/>
        <v>0.99381966138300926</v>
      </c>
      <c r="K523" s="72"/>
      <c r="L523" s="72"/>
    </row>
    <row r="524" spans="2:12" x14ac:dyDescent="0.2">
      <c r="B524" s="51">
        <f>'NEG Commercial'!C524</f>
        <v>10099</v>
      </c>
      <c r="C524" s="45">
        <f>IF('NEG Commercial Win'!B524&gt;40,40*(Rates!$E$13+Rates!$E$17)+('NEG Commercial Win'!B524-40)*(Rates!$E$13+Rates!$E$19),'NEG Commercial Win'!B524*(Rates!$E$13+Rates!$E$17))+Rates!$E$26</f>
        <v>5761.5500700000002</v>
      </c>
      <c r="D524" s="45">
        <f>IF('NEG Commercial Win'!B524&gt;40,40*(Rates!$F$13+Rates!$F$17)+('NEG Commercial Win'!B524-40)*(Rates!$F$13+Rates!$F$19),'NEG Commercial Win'!B524*(Rates!$F$13+Rates!$F$17))+Rates!$F$26</f>
        <v>7380.3187799999987</v>
      </c>
      <c r="E524" s="46">
        <f t="shared" si="32"/>
        <v>1618.7687099999985</v>
      </c>
      <c r="F524" s="47">
        <f t="shared" si="33"/>
        <v>0.28096062523674264</v>
      </c>
      <c r="G524" s="51">
        <f>'NEG Commercial'!E524</f>
        <v>2</v>
      </c>
      <c r="H524" s="48">
        <f t="shared" si="34"/>
        <v>1.9283427822129663E-5</v>
      </c>
      <c r="I524" s="48">
        <f t="shared" si="35"/>
        <v>0.99383894481083135</v>
      </c>
      <c r="K524" s="72"/>
      <c r="L524" s="72"/>
    </row>
    <row r="525" spans="2:12" x14ac:dyDescent="0.2">
      <c r="B525" s="51">
        <f>'NEG Commercial'!C525</f>
        <v>10119</v>
      </c>
      <c r="C525" s="45">
        <f>IF('NEG Commercial Win'!B525&gt;40,40*(Rates!$E$13+Rates!$E$17)+('NEG Commercial Win'!B525-40)*(Rates!$E$13+Rates!$E$19),'NEG Commercial Win'!B525*(Rates!$E$13+Rates!$E$17))+Rates!$E$26</f>
        <v>5772.8726699999997</v>
      </c>
      <c r="D525" s="45">
        <f>IF('NEG Commercial Win'!B525&gt;40,40*(Rates!$F$13+Rates!$F$17)+('NEG Commercial Win'!B525-40)*(Rates!$F$13+Rates!$F$19),'NEG Commercial Win'!B525*(Rates!$F$13+Rates!$F$17))+Rates!$F$26</f>
        <v>7394.8471799999988</v>
      </c>
      <c r="E525" s="46">
        <f t="shared" si="32"/>
        <v>1621.9745099999991</v>
      </c>
      <c r="F525" s="47">
        <f t="shared" si="33"/>
        <v>0.28096488571953887</v>
      </c>
      <c r="G525" s="51">
        <f>'NEG Commercial'!E525</f>
        <v>3</v>
      </c>
      <c r="H525" s="48">
        <f t="shared" si="34"/>
        <v>2.8925141733194491E-5</v>
      </c>
      <c r="I525" s="48">
        <f t="shared" si="35"/>
        <v>0.9938678699525646</v>
      </c>
      <c r="K525" s="72"/>
      <c r="L525" s="72"/>
    </row>
    <row r="526" spans="2:12" x14ac:dyDescent="0.2">
      <c r="B526" s="51">
        <f>'NEG Commercial'!C526</f>
        <v>10159</v>
      </c>
      <c r="C526" s="45">
        <f>IF('NEG Commercial Win'!B526&gt;40,40*(Rates!$E$13+Rates!$E$17)+('NEG Commercial Win'!B526-40)*(Rates!$E$13+Rates!$E$19),'NEG Commercial Win'!B526*(Rates!$E$13+Rates!$E$17))+Rates!$E$26</f>
        <v>5795.5178699999997</v>
      </c>
      <c r="D526" s="45">
        <f>IF('NEG Commercial Win'!B526&gt;40,40*(Rates!$F$13+Rates!$F$17)+('NEG Commercial Win'!B526-40)*(Rates!$F$13+Rates!$F$19),'NEG Commercial Win'!B526*(Rates!$F$13+Rates!$F$17))+Rates!$F$26</f>
        <v>7423.9039799999991</v>
      </c>
      <c r="E526" s="46">
        <f t="shared" si="32"/>
        <v>1628.3861099999995</v>
      </c>
      <c r="F526" s="47">
        <f t="shared" si="33"/>
        <v>0.28097335674335511</v>
      </c>
      <c r="G526" s="51">
        <f>'NEG Commercial'!E526</f>
        <v>1</v>
      </c>
      <c r="H526" s="48">
        <f t="shared" si="34"/>
        <v>9.6417139110648316E-6</v>
      </c>
      <c r="I526" s="48">
        <f t="shared" si="35"/>
        <v>0.99387751166647564</v>
      </c>
      <c r="K526" s="72"/>
      <c r="L526" s="72"/>
    </row>
    <row r="527" spans="2:12" x14ac:dyDescent="0.2">
      <c r="B527" s="51">
        <f>'NEG Commercial'!C527</f>
        <v>10179</v>
      </c>
      <c r="C527" s="45">
        <f>IF('NEG Commercial Win'!B527&gt;40,40*(Rates!$E$13+Rates!$E$17)+('NEG Commercial Win'!B527-40)*(Rates!$E$13+Rates!$E$19),'NEG Commercial Win'!B527*(Rates!$E$13+Rates!$E$17))+Rates!$E$26</f>
        <v>5806.8404700000001</v>
      </c>
      <c r="D527" s="45">
        <f>IF('NEG Commercial Win'!B527&gt;40,40*(Rates!$F$13+Rates!$F$17)+('NEG Commercial Win'!B527-40)*(Rates!$F$13+Rates!$F$19),'NEG Commercial Win'!B527*(Rates!$F$13+Rates!$F$17))+Rates!$F$26</f>
        <v>7438.4323799999993</v>
      </c>
      <c r="E527" s="46">
        <f t="shared" si="32"/>
        <v>1631.5919099999992</v>
      </c>
      <c r="F527" s="47">
        <f t="shared" si="33"/>
        <v>0.28097756747913538</v>
      </c>
      <c r="G527" s="51">
        <f>'NEG Commercial'!E527</f>
        <v>5</v>
      </c>
      <c r="H527" s="48">
        <f t="shared" si="34"/>
        <v>4.8208569555324151E-5</v>
      </c>
      <c r="I527" s="48">
        <f t="shared" si="35"/>
        <v>0.99392572023603099</v>
      </c>
      <c r="K527" s="72"/>
      <c r="L527" s="72"/>
    </row>
    <row r="528" spans="2:12" x14ac:dyDescent="0.2">
      <c r="B528" s="51">
        <f>'NEG Commercial'!C528</f>
        <v>10199</v>
      </c>
      <c r="C528" s="45">
        <f>IF('NEG Commercial Win'!B528&gt;40,40*(Rates!$E$13+Rates!$E$17)+('NEG Commercial Win'!B528-40)*(Rates!$E$13+Rates!$E$19),'NEG Commercial Win'!B528*(Rates!$E$13+Rates!$E$17))+Rates!$E$26</f>
        <v>5818.1630700000005</v>
      </c>
      <c r="D528" s="45">
        <f>IF('NEG Commercial Win'!B528&gt;40,40*(Rates!$F$13+Rates!$F$17)+('NEG Commercial Win'!B528-40)*(Rates!$F$13+Rates!$F$19),'NEG Commercial Win'!B528*(Rates!$F$13+Rates!$F$17))+Rates!$F$26</f>
        <v>7452.9607799999985</v>
      </c>
      <c r="E528" s="46">
        <f t="shared" si="32"/>
        <v>1634.797709999998</v>
      </c>
      <c r="F528" s="47">
        <f t="shared" si="33"/>
        <v>0.28098176182607371</v>
      </c>
      <c r="G528" s="51">
        <f>'NEG Commercial'!E528</f>
        <v>3</v>
      </c>
      <c r="H528" s="48">
        <f t="shared" si="34"/>
        <v>2.8925141733194491E-5</v>
      </c>
      <c r="I528" s="48">
        <f t="shared" si="35"/>
        <v>0.99395464537776423</v>
      </c>
      <c r="K528" s="72"/>
      <c r="L528" s="72"/>
    </row>
    <row r="529" spans="2:12" x14ac:dyDescent="0.2">
      <c r="B529" s="51">
        <f>'NEG Commercial'!C529</f>
        <v>10219</v>
      </c>
      <c r="C529" s="45">
        <f>IF('NEG Commercial Win'!B529&gt;40,40*(Rates!$E$13+Rates!$E$17)+('NEG Commercial Win'!B529-40)*(Rates!$E$13+Rates!$E$19),'NEG Commercial Win'!B529*(Rates!$E$13+Rates!$E$17))+Rates!$E$26</f>
        <v>5829.48567</v>
      </c>
      <c r="D529" s="45">
        <f>IF('NEG Commercial Win'!B529&gt;40,40*(Rates!$F$13+Rates!$F$17)+('NEG Commercial Win'!B529-40)*(Rates!$F$13+Rates!$F$19),'NEG Commercial Win'!B529*(Rates!$F$13+Rates!$F$17))+Rates!$F$26</f>
        <v>7467.4891799999987</v>
      </c>
      <c r="E529" s="46">
        <f t="shared" si="32"/>
        <v>1638.0035099999986</v>
      </c>
      <c r="F529" s="47">
        <f t="shared" si="33"/>
        <v>0.28098593987966669</v>
      </c>
      <c r="G529" s="51">
        <f>'NEG Commercial'!E529</f>
        <v>2</v>
      </c>
      <c r="H529" s="48">
        <f t="shared" si="34"/>
        <v>1.9283427822129663E-5</v>
      </c>
      <c r="I529" s="48">
        <f t="shared" si="35"/>
        <v>0.99397392880558633</v>
      </c>
      <c r="K529" s="72"/>
      <c r="L529" s="72"/>
    </row>
    <row r="530" spans="2:12" x14ac:dyDescent="0.2">
      <c r="B530" s="51">
        <f>'NEG Commercial'!C530</f>
        <v>10239</v>
      </c>
      <c r="C530" s="45">
        <f>IF('NEG Commercial Win'!B530&gt;40,40*(Rates!$E$13+Rates!$E$17)+('NEG Commercial Win'!B530-40)*(Rates!$E$13+Rates!$E$19),'NEG Commercial Win'!B530*(Rates!$E$13+Rates!$E$17))+Rates!$E$26</f>
        <v>5840.8082700000004</v>
      </c>
      <c r="D530" s="45">
        <f>IF('NEG Commercial Win'!B530&gt;40,40*(Rates!$F$13+Rates!$F$17)+('NEG Commercial Win'!B530-40)*(Rates!$F$13+Rates!$F$19),'NEG Commercial Win'!B530*(Rates!$F$13+Rates!$F$17))+Rates!$F$26</f>
        <v>7482.0175799999988</v>
      </c>
      <c r="E530" s="46">
        <f t="shared" si="32"/>
        <v>1641.2093099999984</v>
      </c>
      <c r="F530" s="47">
        <f t="shared" si="33"/>
        <v>0.28099010173466937</v>
      </c>
      <c r="G530" s="51">
        <f>'NEG Commercial'!E530</f>
        <v>1</v>
      </c>
      <c r="H530" s="48">
        <f t="shared" si="34"/>
        <v>9.6417139110648316E-6</v>
      </c>
      <c r="I530" s="48">
        <f t="shared" si="35"/>
        <v>0.99398357051949737</v>
      </c>
      <c r="K530" s="72"/>
      <c r="L530" s="72"/>
    </row>
    <row r="531" spans="2:12" x14ac:dyDescent="0.2">
      <c r="B531" s="51">
        <f>'NEG Commercial'!C531</f>
        <v>10259</v>
      </c>
      <c r="C531" s="45">
        <f>IF('NEG Commercial Win'!B531&gt;40,40*(Rates!$E$13+Rates!$E$17)+('NEG Commercial Win'!B531-40)*(Rates!$E$13+Rates!$E$19),'NEG Commercial Win'!B531*(Rates!$E$13+Rates!$E$17))+Rates!$E$26</f>
        <v>5852.13087</v>
      </c>
      <c r="D531" s="45">
        <f>IF('NEG Commercial Win'!B531&gt;40,40*(Rates!$F$13+Rates!$F$17)+('NEG Commercial Win'!B531-40)*(Rates!$F$13+Rates!$F$19),'NEG Commercial Win'!B531*(Rates!$F$13+Rates!$F$17))+Rates!$F$26</f>
        <v>7496.545979999999</v>
      </c>
      <c r="E531" s="46">
        <f t="shared" si="32"/>
        <v>1644.415109999999</v>
      </c>
      <c r="F531" s="47">
        <f t="shared" si="33"/>
        <v>0.28099424748510432</v>
      </c>
      <c r="G531" s="51">
        <f>'NEG Commercial'!E531</f>
        <v>3</v>
      </c>
      <c r="H531" s="48">
        <f t="shared" si="34"/>
        <v>2.8925141733194491E-5</v>
      </c>
      <c r="I531" s="48">
        <f t="shared" si="35"/>
        <v>0.99401249566123062</v>
      </c>
      <c r="K531" s="72"/>
      <c r="L531" s="72"/>
    </row>
    <row r="532" spans="2:12" x14ac:dyDescent="0.2">
      <c r="B532" s="51">
        <f>'NEG Commercial'!C532</f>
        <v>10299</v>
      </c>
      <c r="C532" s="45">
        <f>IF('NEG Commercial Win'!B532&gt;40,40*(Rates!$E$13+Rates!$E$17)+('NEG Commercial Win'!B532-40)*(Rates!$E$13+Rates!$E$19),'NEG Commercial Win'!B532*(Rates!$E$13+Rates!$E$17))+Rates!$E$26</f>
        <v>5874.7760699999999</v>
      </c>
      <c r="D532" s="45">
        <f>IF('NEG Commercial Win'!B532&gt;40,40*(Rates!$F$13+Rates!$F$17)+('NEG Commercial Win'!B532-40)*(Rates!$F$13+Rates!$F$19),'NEG Commercial Win'!B532*(Rates!$F$13+Rates!$F$17))+Rates!$F$26</f>
        <v>7525.6027799999993</v>
      </c>
      <c r="E532" s="46">
        <f t="shared" si="32"/>
        <v>1650.8267099999994</v>
      </c>
      <c r="F532" s="47">
        <f t="shared" si="33"/>
        <v>0.28100249104473518</v>
      </c>
      <c r="G532" s="51">
        <f>'NEG Commercial'!E532</f>
        <v>3</v>
      </c>
      <c r="H532" s="48">
        <f t="shared" si="34"/>
        <v>2.8925141733194491E-5</v>
      </c>
      <c r="I532" s="48">
        <f t="shared" si="35"/>
        <v>0.99404142080296387</v>
      </c>
      <c r="K532" s="72"/>
      <c r="L532" s="72"/>
    </row>
    <row r="533" spans="2:12" x14ac:dyDescent="0.2">
      <c r="B533" s="51">
        <f>'NEG Commercial'!C533</f>
        <v>10319</v>
      </c>
      <c r="C533" s="45">
        <f>IF('NEG Commercial Win'!B533&gt;40,40*(Rates!$E$13+Rates!$E$17)+('NEG Commercial Win'!B533-40)*(Rates!$E$13+Rates!$E$19),'NEG Commercial Win'!B533*(Rates!$E$13+Rates!$E$17))+Rates!$E$26</f>
        <v>5886.0986700000003</v>
      </c>
      <c r="D533" s="45">
        <f>IF('NEG Commercial Win'!B533&gt;40,40*(Rates!$F$13+Rates!$F$17)+('NEG Commercial Win'!B533-40)*(Rates!$F$13+Rates!$F$19),'NEG Commercial Win'!B533*(Rates!$F$13+Rates!$F$17))+Rates!$F$26</f>
        <v>7540.1311799999985</v>
      </c>
      <c r="E533" s="46">
        <f t="shared" si="32"/>
        <v>1654.0325099999982</v>
      </c>
      <c r="F533" s="47">
        <f t="shared" si="33"/>
        <v>0.281006589038372</v>
      </c>
      <c r="G533" s="51">
        <f>'NEG Commercial'!E533</f>
        <v>3</v>
      </c>
      <c r="H533" s="48">
        <f t="shared" si="34"/>
        <v>2.8925141733194491E-5</v>
      </c>
      <c r="I533" s="48">
        <f t="shared" si="35"/>
        <v>0.99407034594469712</v>
      </c>
      <c r="K533" s="72"/>
      <c r="L533" s="72"/>
    </row>
    <row r="534" spans="2:12" x14ac:dyDescent="0.2">
      <c r="B534" s="51">
        <f>'NEG Commercial'!C534</f>
        <v>10359</v>
      </c>
      <c r="C534" s="45">
        <f>IF('NEG Commercial Win'!B534&gt;40,40*(Rates!$E$13+Rates!$E$17)+('NEG Commercial Win'!B534-40)*(Rates!$E$13+Rates!$E$19),'NEG Commercial Win'!B534*(Rates!$E$13+Rates!$E$17))+Rates!$E$26</f>
        <v>5908.7438700000002</v>
      </c>
      <c r="D534" s="45">
        <f>IF('NEG Commercial Win'!B534&gt;40,40*(Rates!$F$13+Rates!$F$17)+('NEG Commercial Win'!B534-40)*(Rates!$F$13+Rates!$F$19),'NEG Commercial Win'!B534*(Rates!$F$13+Rates!$F$17))+Rates!$F$26</f>
        <v>7569.1879799999988</v>
      </c>
      <c r="E534" s="46">
        <f t="shared" si="32"/>
        <v>1660.4441099999985</v>
      </c>
      <c r="F534" s="47">
        <f t="shared" si="33"/>
        <v>0.28101473790909109</v>
      </c>
      <c r="G534" s="51">
        <f>'NEG Commercial'!E534</f>
        <v>4</v>
      </c>
      <c r="H534" s="48">
        <f t="shared" si="34"/>
        <v>3.8566855644259326E-5</v>
      </c>
      <c r="I534" s="48">
        <f t="shared" si="35"/>
        <v>0.99410891280034142</v>
      </c>
      <c r="K534" s="72"/>
      <c r="L534" s="72"/>
    </row>
    <row r="535" spans="2:12" x14ac:dyDescent="0.2">
      <c r="B535" s="51">
        <f>'NEG Commercial'!C535</f>
        <v>10379</v>
      </c>
      <c r="C535" s="45">
        <f>IF('NEG Commercial Win'!B535&gt;40,40*(Rates!$E$13+Rates!$E$17)+('NEG Commercial Win'!B535-40)*(Rates!$E$13+Rates!$E$19),'NEG Commercial Win'!B535*(Rates!$E$13+Rates!$E$17))+Rates!$E$26</f>
        <v>5920.0664699999998</v>
      </c>
      <c r="D535" s="45">
        <f>IF('NEG Commercial Win'!B535&gt;40,40*(Rates!$F$13+Rates!$F$17)+('NEG Commercial Win'!B535-40)*(Rates!$F$13+Rates!$F$19),'NEG Commercial Win'!B535*(Rates!$F$13+Rates!$F$17))+Rates!$F$26</f>
        <v>7583.7163799999989</v>
      </c>
      <c r="E535" s="46">
        <f t="shared" si="32"/>
        <v>1663.6499099999992</v>
      </c>
      <c r="F535" s="47">
        <f t="shared" si="33"/>
        <v>0.28101878896640148</v>
      </c>
      <c r="G535" s="51">
        <f>'NEG Commercial'!E535</f>
        <v>3</v>
      </c>
      <c r="H535" s="48">
        <f t="shared" si="34"/>
        <v>2.8925141733194491E-5</v>
      </c>
      <c r="I535" s="48">
        <f t="shared" si="35"/>
        <v>0.99413783794207466</v>
      </c>
      <c r="K535" s="72"/>
      <c r="L535" s="72"/>
    </row>
    <row r="536" spans="2:12" x14ac:dyDescent="0.2">
      <c r="B536" s="51">
        <f>'NEG Commercial'!C536</f>
        <v>10399</v>
      </c>
      <c r="C536" s="45">
        <f>IF('NEG Commercial Win'!B536&gt;40,40*(Rates!$E$13+Rates!$E$17)+('NEG Commercial Win'!B536-40)*(Rates!$E$13+Rates!$E$19),'NEG Commercial Win'!B536*(Rates!$E$13+Rates!$E$17))+Rates!$E$26</f>
        <v>5931.3890700000002</v>
      </c>
      <c r="D536" s="45">
        <f>IF('NEG Commercial Win'!B536&gt;40,40*(Rates!$F$13+Rates!$F$17)+('NEG Commercial Win'!B536-40)*(Rates!$F$13+Rates!$F$19),'NEG Commercial Win'!B536*(Rates!$F$13+Rates!$F$17))+Rates!$F$26</f>
        <v>7598.2447799999991</v>
      </c>
      <c r="E536" s="46">
        <f t="shared" si="32"/>
        <v>1666.8557099999989</v>
      </c>
      <c r="F536" s="47">
        <f t="shared" si="33"/>
        <v>0.28102282455735095</v>
      </c>
      <c r="G536" s="51">
        <f>'NEG Commercial'!E536</f>
        <v>1</v>
      </c>
      <c r="H536" s="48">
        <f t="shared" si="34"/>
        <v>9.6417139110648316E-6</v>
      </c>
      <c r="I536" s="48">
        <f t="shared" si="35"/>
        <v>0.99414747965598571</v>
      </c>
      <c r="K536" s="72"/>
      <c r="L536" s="72"/>
    </row>
    <row r="537" spans="2:12" x14ac:dyDescent="0.2">
      <c r="B537" s="51">
        <f>'NEG Commercial'!C537</f>
        <v>10419</v>
      </c>
      <c r="C537" s="45">
        <f>IF('NEG Commercial Win'!B537&gt;40,40*(Rates!$E$13+Rates!$E$17)+('NEG Commercial Win'!B537-40)*(Rates!$E$13+Rates!$E$19),'NEG Commercial Win'!B537*(Rates!$E$13+Rates!$E$17))+Rates!$E$26</f>
        <v>5942.7116699999997</v>
      </c>
      <c r="D537" s="45">
        <f>IF('NEG Commercial Win'!B537&gt;40,40*(Rates!$F$13+Rates!$F$17)+('NEG Commercial Win'!B537-40)*(Rates!$F$13+Rates!$F$19),'NEG Commercial Win'!B537*(Rates!$F$13+Rates!$F$17))+Rates!$F$26</f>
        <v>7612.7731799999992</v>
      </c>
      <c r="E537" s="46">
        <f t="shared" si="32"/>
        <v>1670.0615099999995</v>
      </c>
      <c r="F537" s="47">
        <f t="shared" si="33"/>
        <v>0.28102684477034362</v>
      </c>
      <c r="G537" s="51">
        <f>'NEG Commercial'!E537</f>
        <v>1</v>
      </c>
      <c r="H537" s="48">
        <f t="shared" si="34"/>
        <v>9.6417139110648316E-6</v>
      </c>
      <c r="I537" s="48">
        <f t="shared" si="35"/>
        <v>0.99415712136989676</v>
      </c>
      <c r="K537" s="72"/>
      <c r="L537" s="72"/>
    </row>
    <row r="538" spans="2:12" x14ac:dyDescent="0.2">
      <c r="B538" s="51">
        <f>'NEG Commercial'!C538</f>
        <v>10439</v>
      </c>
      <c r="C538" s="45">
        <f>IF('NEG Commercial Win'!B538&gt;40,40*(Rates!$E$13+Rates!$E$17)+('NEG Commercial Win'!B538-40)*(Rates!$E$13+Rates!$E$19),'NEG Commercial Win'!B538*(Rates!$E$13+Rates!$E$17))+Rates!$E$26</f>
        <v>5954.0342700000001</v>
      </c>
      <c r="D538" s="45">
        <f>IF('NEG Commercial Win'!B538&gt;40,40*(Rates!$F$13+Rates!$F$17)+('NEG Commercial Win'!B538-40)*(Rates!$F$13+Rates!$F$19),'NEG Commercial Win'!B538*(Rates!$F$13+Rates!$F$17))+Rates!$F$26</f>
        <v>7627.3015799999985</v>
      </c>
      <c r="E538" s="46">
        <f t="shared" si="32"/>
        <v>1673.2673099999984</v>
      </c>
      <c r="F538" s="47">
        <f t="shared" si="33"/>
        <v>0.28103084969311043</v>
      </c>
      <c r="G538" s="51">
        <f>'NEG Commercial'!E538</f>
        <v>3</v>
      </c>
      <c r="H538" s="48">
        <f t="shared" si="34"/>
        <v>2.8925141733194491E-5</v>
      </c>
      <c r="I538" s="48">
        <f t="shared" si="35"/>
        <v>0.99418604651163001</v>
      </c>
      <c r="K538" s="72"/>
      <c r="L538" s="72"/>
    </row>
    <row r="539" spans="2:12" x14ac:dyDescent="0.2">
      <c r="B539" s="51">
        <f>'NEG Commercial'!C539</f>
        <v>10479</v>
      </c>
      <c r="C539" s="45">
        <f>IF('NEG Commercial Win'!B539&gt;40,40*(Rates!$E$13+Rates!$E$17)+('NEG Commercial Win'!B539-40)*(Rates!$E$13+Rates!$E$19),'NEG Commercial Win'!B539*(Rates!$E$13+Rates!$E$17))+Rates!$E$26</f>
        <v>5976.67947</v>
      </c>
      <c r="D539" s="45">
        <f>IF('NEG Commercial Win'!B539&gt;40,40*(Rates!$F$13+Rates!$F$17)+('NEG Commercial Win'!B539-40)*(Rates!$F$13+Rates!$F$19),'NEG Commercial Win'!B539*(Rates!$F$13+Rates!$F$17))+Rates!$F$26</f>
        <v>7656.3583799999988</v>
      </c>
      <c r="E539" s="46">
        <f t="shared" si="32"/>
        <v>1679.6789099999987</v>
      </c>
      <c r="F539" s="47">
        <f t="shared" si="33"/>
        <v>0.28103881401556885</v>
      </c>
      <c r="G539" s="51">
        <f>'NEG Commercial'!E539</f>
        <v>1</v>
      </c>
      <c r="H539" s="48">
        <f t="shared" si="34"/>
        <v>9.6417139110648316E-6</v>
      </c>
      <c r="I539" s="48">
        <f t="shared" si="35"/>
        <v>0.99419568822554105</v>
      </c>
      <c r="K539" s="72"/>
      <c r="L539" s="72"/>
    </row>
    <row r="540" spans="2:12" x14ac:dyDescent="0.2">
      <c r="B540" s="51">
        <f>'NEG Commercial'!C540</f>
        <v>10499</v>
      </c>
      <c r="C540" s="45">
        <f>IF('NEG Commercial Win'!B540&gt;40,40*(Rates!$E$13+Rates!$E$17)+('NEG Commercial Win'!B540-40)*(Rates!$E$13+Rates!$E$19),'NEG Commercial Win'!B540*(Rates!$E$13+Rates!$E$17))+Rates!$E$26</f>
        <v>5988.0020700000005</v>
      </c>
      <c r="D540" s="45">
        <f>IF('NEG Commercial Win'!B540&gt;40,40*(Rates!$F$13+Rates!$F$17)+('NEG Commercial Win'!B540-40)*(Rates!$F$13+Rates!$F$19),'NEG Commercial Win'!B540*(Rates!$F$13+Rates!$F$17))+Rates!$F$26</f>
        <v>7670.8867799999989</v>
      </c>
      <c r="E540" s="46">
        <f t="shared" si="32"/>
        <v>1682.8847099999984</v>
      </c>
      <c r="F540" s="47">
        <f t="shared" si="33"/>
        <v>0.28104277358741769</v>
      </c>
      <c r="G540" s="51">
        <f>'NEG Commercial'!E540</f>
        <v>1</v>
      </c>
      <c r="H540" s="48">
        <f t="shared" si="34"/>
        <v>9.6417139110648316E-6</v>
      </c>
      <c r="I540" s="48">
        <f t="shared" si="35"/>
        <v>0.9942053299394521</v>
      </c>
      <c r="K540" s="72"/>
      <c r="L540" s="72"/>
    </row>
    <row r="541" spans="2:12" x14ac:dyDescent="0.2">
      <c r="B541" s="51">
        <f>'NEG Commercial'!C541</f>
        <v>10519</v>
      </c>
      <c r="C541" s="45">
        <f>IF('NEG Commercial Win'!B541&gt;40,40*(Rates!$E$13+Rates!$E$17)+('NEG Commercial Win'!B541-40)*(Rates!$E$13+Rates!$E$19),'NEG Commercial Win'!B541*(Rates!$E$13+Rates!$E$17))+Rates!$E$26</f>
        <v>5999.32467</v>
      </c>
      <c r="D541" s="45">
        <f>IF('NEG Commercial Win'!B541&gt;40,40*(Rates!$F$13+Rates!$F$17)+('NEG Commercial Win'!B541-40)*(Rates!$F$13+Rates!$F$19),'NEG Commercial Win'!B541*(Rates!$F$13+Rates!$F$17))+Rates!$F$26</f>
        <v>7685.4151799999991</v>
      </c>
      <c r="E541" s="46">
        <f t="shared" si="32"/>
        <v>1686.0905099999991</v>
      </c>
      <c r="F541" s="47">
        <f t="shared" si="33"/>
        <v>0.28104671821336835</v>
      </c>
      <c r="G541" s="51">
        <f>'NEG Commercial'!E541</f>
        <v>5</v>
      </c>
      <c r="H541" s="48">
        <f t="shared" si="34"/>
        <v>4.8208569555324151E-5</v>
      </c>
      <c r="I541" s="48">
        <f t="shared" si="35"/>
        <v>0.99425353850900744</v>
      </c>
      <c r="K541" s="72"/>
      <c r="L541" s="72"/>
    </row>
    <row r="542" spans="2:12" x14ac:dyDescent="0.2">
      <c r="B542" s="51">
        <f>'NEG Commercial'!C542</f>
        <v>10539</v>
      </c>
      <c r="C542" s="45">
        <f>IF('NEG Commercial Win'!B542&gt;40,40*(Rates!$E$13+Rates!$E$17)+('NEG Commercial Win'!B542-40)*(Rates!$E$13+Rates!$E$19),'NEG Commercial Win'!B542*(Rates!$E$13+Rates!$E$17))+Rates!$E$26</f>
        <v>6010.6472700000004</v>
      </c>
      <c r="D542" s="45">
        <f>IF('NEG Commercial Win'!B542&gt;40,40*(Rates!$F$13+Rates!$F$17)+('NEG Commercial Win'!B542-40)*(Rates!$F$13+Rates!$F$19),'NEG Commercial Win'!B542*(Rates!$F$13+Rates!$F$17))+Rates!$F$26</f>
        <v>7699.9435799999992</v>
      </c>
      <c r="E542" s="46">
        <f t="shared" si="32"/>
        <v>1689.2963099999988</v>
      </c>
      <c r="F542" s="47">
        <f t="shared" si="33"/>
        <v>0.28105064797788387</v>
      </c>
      <c r="G542" s="51">
        <f>'NEG Commercial'!E542</f>
        <v>1</v>
      </c>
      <c r="H542" s="48">
        <f t="shared" si="34"/>
        <v>9.6417139110648316E-6</v>
      </c>
      <c r="I542" s="48">
        <f t="shared" si="35"/>
        <v>0.99426318022291849</v>
      </c>
      <c r="K542" s="72"/>
      <c r="L542" s="72"/>
    </row>
    <row r="543" spans="2:12" x14ac:dyDescent="0.2">
      <c r="B543" s="51">
        <f>'NEG Commercial'!C543</f>
        <v>10559</v>
      </c>
      <c r="C543" s="45">
        <f>IF('NEG Commercial Win'!B543&gt;40,40*(Rates!$E$13+Rates!$E$17)+('NEG Commercial Win'!B543-40)*(Rates!$E$13+Rates!$E$19),'NEG Commercial Win'!B543*(Rates!$E$13+Rates!$E$17))+Rates!$E$26</f>
        <v>6021.9698699999999</v>
      </c>
      <c r="D543" s="45">
        <f>IF('NEG Commercial Win'!B543&gt;40,40*(Rates!$F$13+Rates!$F$17)+('NEG Commercial Win'!B543-40)*(Rates!$F$13+Rates!$F$19),'NEG Commercial Win'!B543*(Rates!$F$13+Rates!$F$17))+Rates!$F$26</f>
        <v>7714.4719799999984</v>
      </c>
      <c r="E543" s="46">
        <f t="shared" si="32"/>
        <v>1692.5021099999985</v>
      </c>
      <c r="F543" s="47">
        <f t="shared" si="33"/>
        <v>0.28105456296479253</v>
      </c>
      <c r="G543" s="51">
        <f>'NEG Commercial'!E543</f>
        <v>3</v>
      </c>
      <c r="H543" s="48">
        <f t="shared" si="34"/>
        <v>2.8925141733194491E-5</v>
      </c>
      <c r="I543" s="48">
        <f t="shared" si="35"/>
        <v>0.99429210536465173</v>
      </c>
      <c r="K543" s="72"/>
      <c r="L543" s="72"/>
    </row>
    <row r="544" spans="2:12" x14ac:dyDescent="0.2">
      <c r="B544" s="51">
        <f>'NEG Commercial'!C544</f>
        <v>10579</v>
      </c>
      <c r="C544" s="45">
        <f>IF('NEG Commercial Win'!B544&gt;40,40*(Rates!$E$13+Rates!$E$17)+('NEG Commercial Win'!B544-40)*(Rates!$E$13+Rates!$E$19),'NEG Commercial Win'!B544*(Rates!$E$13+Rates!$E$17))+Rates!$E$26</f>
        <v>6033.2924700000003</v>
      </c>
      <c r="D544" s="45">
        <f>IF('NEG Commercial Win'!B544&gt;40,40*(Rates!$F$13+Rates!$F$17)+('NEG Commercial Win'!B544-40)*(Rates!$F$13+Rates!$F$19),'NEG Commercial Win'!B544*(Rates!$F$13+Rates!$F$17))+Rates!$F$26</f>
        <v>7729.0003799999986</v>
      </c>
      <c r="E544" s="46">
        <f t="shared" si="32"/>
        <v>1695.7079099999983</v>
      </c>
      <c r="F544" s="47">
        <f t="shared" si="33"/>
        <v>0.28105846325729311</v>
      </c>
      <c r="G544" s="51">
        <f>'NEG Commercial'!E544</f>
        <v>2</v>
      </c>
      <c r="H544" s="48">
        <f t="shared" si="34"/>
        <v>1.9283427822129663E-5</v>
      </c>
      <c r="I544" s="48">
        <f t="shared" si="35"/>
        <v>0.99431138879247383</v>
      </c>
      <c r="K544" s="72"/>
      <c r="L544" s="72"/>
    </row>
    <row r="545" spans="2:12" x14ac:dyDescent="0.2">
      <c r="B545" s="51">
        <f>'NEG Commercial'!C545</f>
        <v>10599</v>
      </c>
      <c r="C545" s="45">
        <f>IF('NEG Commercial Win'!B545&gt;40,40*(Rates!$E$13+Rates!$E$17)+('NEG Commercial Win'!B545-40)*(Rates!$E$13+Rates!$E$19),'NEG Commercial Win'!B545*(Rates!$E$13+Rates!$E$17))+Rates!$E$26</f>
        <v>6044.6150699999998</v>
      </c>
      <c r="D545" s="45">
        <f>IF('NEG Commercial Win'!B545&gt;40,40*(Rates!$F$13+Rates!$F$17)+('NEG Commercial Win'!B545-40)*(Rates!$F$13+Rates!$F$19),'NEG Commercial Win'!B545*(Rates!$F$13+Rates!$F$17))+Rates!$F$26</f>
        <v>7743.5287799999987</v>
      </c>
      <c r="E545" s="46">
        <f t="shared" si="32"/>
        <v>1698.9137099999989</v>
      </c>
      <c r="F545" s="47">
        <f t="shared" si="33"/>
        <v>0.28106234893796123</v>
      </c>
      <c r="G545" s="51">
        <f>'NEG Commercial'!E545</f>
        <v>2</v>
      </c>
      <c r="H545" s="48">
        <f t="shared" si="34"/>
        <v>1.9283427822129663E-5</v>
      </c>
      <c r="I545" s="48">
        <f t="shared" si="35"/>
        <v>0.99433067222029592</v>
      </c>
      <c r="K545" s="72"/>
      <c r="L545" s="72"/>
    </row>
    <row r="546" spans="2:12" x14ac:dyDescent="0.2">
      <c r="B546" s="51">
        <f>'NEG Commercial'!C546</f>
        <v>10639</v>
      </c>
      <c r="C546" s="45">
        <f>IF('NEG Commercial Win'!B546&gt;40,40*(Rates!$E$13+Rates!$E$17)+('NEG Commercial Win'!B546-40)*(Rates!$E$13+Rates!$E$19),'NEG Commercial Win'!B546*(Rates!$E$13+Rates!$E$17))+Rates!$E$26</f>
        <v>6067.2602699999998</v>
      </c>
      <c r="D546" s="45">
        <f>IF('NEG Commercial Win'!B546&gt;40,40*(Rates!$F$13+Rates!$F$17)+('NEG Commercial Win'!B546-40)*(Rates!$F$13+Rates!$F$19),'NEG Commercial Win'!B546*(Rates!$F$13+Rates!$F$17))+Rates!$F$26</f>
        <v>7772.585579999999</v>
      </c>
      <c r="E546" s="46">
        <f t="shared" si="32"/>
        <v>1705.3253099999993</v>
      </c>
      <c r="F546" s="47">
        <f t="shared" si="33"/>
        <v>0.28107007679101909</v>
      </c>
      <c r="G546" s="51">
        <f>'NEG Commercial'!E546</f>
        <v>4</v>
      </c>
      <c r="H546" s="48">
        <f t="shared" si="34"/>
        <v>3.8566855644259326E-5</v>
      </c>
      <c r="I546" s="48">
        <f t="shared" si="35"/>
        <v>0.99436923907594021</v>
      </c>
      <c r="K546" s="72"/>
      <c r="L546" s="72"/>
    </row>
    <row r="547" spans="2:12" x14ac:dyDescent="0.2">
      <c r="B547" s="51">
        <f>'NEG Commercial'!C547</f>
        <v>10659</v>
      </c>
      <c r="C547" s="45">
        <f>IF('NEG Commercial Win'!B547&gt;40,40*(Rates!$E$13+Rates!$E$17)+('NEG Commercial Win'!B547-40)*(Rates!$E$13+Rates!$E$19),'NEG Commercial Win'!B547*(Rates!$E$13+Rates!$E$17))+Rates!$E$26</f>
        <v>6078.5828700000002</v>
      </c>
      <c r="D547" s="45">
        <f>IF('NEG Commercial Win'!B547&gt;40,40*(Rates!$F$13+Rates!$F$17)+('NEG Commercial Win'!B547-40)*(Rates!$F$13+Rates!$F$19),'NEG Commercial Win'!B547*(Rates!$F$13+Rates!$F$17))+Rates!$F$26</f>
        <v>7787.1139799999992</v>
      </c>
      <c r="E547" s="46">
        <f t="shared" si="32"/>
        <v>1708.531109999999</v>
      </c>
      <c r="F547" s="47">
        <f t="shared" si="33"/>
        <v>0.28107391912549495</v>
      </c>
      <c r="G547" s="51">
        <f>'NEG Commercial'!E547</f>
        <v>2</v>
      </c>
      <c r="H547" s="48">
        <f t="shared" si="34"/>
        <v>1.9283427822129663E-5</v>
      </c>
      <c r="I547" s="48">
        <f t="shared" si="35"/>
        <v>0.99438852250376231</v>
      </c>
      <c r="K547" s="72"/>
      <c r="L547" s="72"/>
    </row>
    <row r="548" spans="2:12" x14ac:dyDescent="0.2">
      <c r="B548" s="51">
        <f>'NEG Commercial'!C548</f>
        <v>10679</v>
      </c>
      <c r="C548" s="45">
        <f>IF('NEG Commercial Win'!B548&gt;40,40*(Rates!$E$13+Rates!$E$17)+('NEG Commercial Win'!B548-40)*(Rates!$E$13+Rates!$E$19),'NEG Commercial Win'!B548*(Rates!$E$13+Rates!$E$17))+Rates!$E$26</f>
        <v>6089.9054699999997</v>
      </c>
      <c r="D548" s="45">
        <f>IF('NEG Commercial Win'!B548&gt;40,40*(Rates!$F$13+Rates!$F$17)+('NEG Commercial Win'!B548-40)*(Rates!$F$13+Rates!$F$19),'NEG Commercial Win'!B548*(Rates!$F$13+Rates!$F$17))+Rates!$F$26</f>
        <v>7801.6423799999984</v>
      </c>
      <c r="E548" s="46">
        <f t="shared" si="32"/>
        <v>1711.7369099999987</v>
      </c>
      <c r="F548" s="47">
        <f t="shared" si="33"/>
        <v>0.2810777471723217</v>
      </c>
      <c r="G548" s="51">
        <f>'NEG Commercial'!E548</f>
        <v>1</v>
      </c>
      <c r="H548" s="48">
        <f t="shared" si="34"/>
        <v>9.6417139110648316E-6</v>
      </c>
      <c r="I548" s="48">
        <f t="shared" si="35"/>
        <v>0.99439816421767335</v>
      </c>
      <c r="K548" s="72"/>
      <c r="L548" s="72"/>
    </row>
    <row r="549" spans="2:12" x14ac:dyDescent="0.2">
      <c r="B549" s="51">
        <f>'NEG Commercial'!C549</f>
        <v>10699</v>
      </c>
      <c r="C549" s="45">
        <f>IF('NEG Commercial Win'!B549&gt;40,40*(Rates!$E$13+Rates!$E$17)+('NEG Commercial Win'!B549-40)*(Rates!$E$13+Rates!$E$19),'NEG Commercial Win'!B549*(Rates!$E$13+Rates!$E$17))+Rates!$E$26</f>
        <v>6101.2280700000001</v>
      </c>
      <c r="D549" s="45">
        <f>IF('NEG Commercial Win'!B549&gt;40,40*(Rates!$F$13+Rates!$F$17)+('NEG Commercial Win'!B549-40)*(Rates!$F$13+Rates!$F$19),'NEG Commercial Win'!B549*(Rates!$F$13+Rates!$F$17))+Rates!$F$26</f>
        <v>7816.1707799999986</v>
      </c>
      <c r="E549" s="46">
        <f t="shared" si="32"/>
        <v>1714.9427099999984</v>
      </c>
      <c r="F549" s="47">
        <f t="shared" si="33"/>
        <v>0.28108156101104387</v>
      </c>
      <c r="G549" s="51">
        <f>'NEG Commercial'!E549</f>
        <v>1</v>
      </c>
      <c r="H549" s="48">
        <f t="shared" si="34"/>
        <v>9.6417139110648316E-6</v>
      </c>
      <c r="I549" s="48">
        <f t="shared" si="35"/>
        <v>0.9944078059315844</v>
      </c>
      <c r="K549" s="72"/>
      <c r="L549" s="72"/>
    </row>
    <row r="550" spans="2:12" x14ac:dyDescent="0.2">
      <c r="B550" s="51">
        <f>'NEG Commercial'!C550</f>
        <v>10719</v>
      </c>
      <c r="C550" s="45">
        <f>IF('NEG Commercial Win'!B550&gt;40,40*(Rates!$E$13+Rates!$E$17)+('NEG Commercial Win'!B550-40)*(Rates!$E$13+Rates!$E$19),'NEG Commercial Win'!B550*(Rates!$E$13+Rates!$E$17))+Rates!$E$26</f>
        <v>6112.5506700000005</v>
      </c>
      <c r="D550" s="45">
        <f>IF('NEG Commercial Win'!B550&gt;40,40*(Rates!$F$13+Rates!$F$17)+('NEG Commercial Win'!B550-40)*(Rates!$F$13+Rates!$F$19),'NEG Commercial Win'!B550*(Rates!$F$13+Rates!$F$17))+Rates!$F$26</f>
        <v>7830.6991799999987</v>
      </c>
      <c r="E550" s="46">
        <f t="shared" si="32"/>
        <v>1718.1485099999982</v>
      </c>
      <c r="F550" s="47">
        <f t="shared" si="33"/>
        <v>0.28108536072061679</v>
      </c>
      <c r="G550" s="51">
        <f>'NEG Commercial'!E550</f>
        <v>1</v>
      </c>
      <c r="H550" s="48">
        <f t="shared" si="34"/>
        <v>9.6417139110648316E-6</v>
      </c>
      <c r="I550" s="48">
        <f t="shared" si="35"/>
        <v>0.99441744764549544</v>
      </c>
      <c r="K550" s="72"/>
      <c r="L550" s="72"/>
    </row>
    <row r="551" spans="2:12" x14ac:dyDescent="0.2">
      <c r="B551" s="51">
        <f>'NEG Commercial'!C551</f>
        <v>10739</v>
      </c>
      <c r="C551" s="45">
        <f>IF('NEG Commercial Win'!B551&gt;40,40*(Rates!$E$13+Rates!$E$17)+('NEG Commercial Win'!B551-40)*(Rates!$E$13+Rates!$E$19),'NEG Commercial Win'!B551*(Rates!$E$13+Rates!$E$17))+Rates!$E$26</f>
        <v>6123.87327</v>
      </c>
      <c r="D551" s="45">
        <f>IF('NEG Commercial Win'!B551&gt;40,40*(Rates!$F$13+Rates!$F$17)+('NEG Commercial Win'!B551-40)*(Rates!$F$13+Rates!$F$19),'NEG Commercial Win'!B551*(Rates!$F$13+Rates!$F$17))+Rates!$F$26</f>
        <v>7845.2275799999989</v>
      </c>
      <c r="E551" s="46">
        <f t="shared" si="32"/>
        <v>1721.3543099999988</v>
      </c>
      <c r="F551" s="47">
        <f t="shared" si="33"/>
        <v>0.28108914637941207</v>
      </c>
      <c r="G551" s="51">
        <f>'NEG Commercial'!E551</f>
        <v>2</v>
      </c>
      <c r="H551" s="48">
        <f t="shared" si="34"/>
        <v>1.9283427822129663E-5</v>
      </c>
      <c r="I551" s="48">
        <f t="shared" si="35"/>
        <v>0.99443673107331754</v>
      </c>
      <c r="K551" s="72"/>
      <c r="L551" s="72"/>
    </row>
    <row r="552" spans="2:12" x14ac:dyDescent="0.2">
      <c r="B552" s="51">
        <f>'NEG Commercial'!C552</f>
        <v>10759</v>
      </c>
      <c r="C552" s="45">
        <f>IF('NEG Commercial Win'!B552&gt;40,40*(Rates!$E$13+Rates!$E$17)+('NEG Commercial Win'!B552-40)*(Rates!$E$13+Rates!$E$19),'NEG Commercial Win'!B552*(Rates!$E$13+Rates!$E$17))+Rates!$E$26</f>
        <v>6135.1958700000005</v>
      </c>
      <c r="D552" s="45">
        <f>IF('NEG Commercial Win'!B552&gt;40,40*(Rates!$F$13+Rates!$F$17)+('NEG Commercial Win'!B552-40)*(Rates!$F$13+Rates!$F$19),'NEG Commercial Win'!B552*(Rates!$F$13+Rates!$F$17))+Rates!$F$26</f>
        <v>7859.755979999999</v>
      </c>
      <c r="E552" s="46">
        <f t="shared" si="32"/>
        <v>1724.5601099999985</v>
      </c>
      <c r="F552" s="47">
        <f t="shared" si="33"/>
        <v>0.28109291806522202</v>
      </c>
      <c r="G552" s="51">
        <f>'NEG Commercial'!E552</f>
        <v>2</v>
      </c>
      <c r="H552" s="48">
        <f t="shared" si="34"/>
        <v>1.9283427822129663E-5</v>
      </c>
      <c r="I552" s="48">
        <f t="shared" si="35"/>
        <v>0.99445601450113963</v>
      </c>
      <c r="K552" s="72"/>
      <c r="L552" s="72"/>
    </row>
    <row r="553" spans="2:12" x14ac:dyDescent="0.2">
      <c r="B553" s="51">
        <f>'NEG Commercial'!C553</f>
        <v>10799</v>
      </c>
      <c r="C553" s="45">
        <f>IF('NEG Commercial Win'!B553&gt;40,40*(Rates!$E$13+Rates!$E$17)+('NEG Commercial Win'!B553-40)*(Rates!$E$13+Rates!$E$19),'NEG Commercial Win'!B553*(Rates!$E$13+Rates!$E$17))+Rates!$E$26</f>
        <v>6157.8410700000004</v>
      </c>
      <c r="D553" s="45">
        <f>IF('NEG Commercial Win'!B553&gt;40,40*(Rates!$F$13+Rates!$F$17)+('NEG Commercial Win'!B553-40)*(Rates!$F$13+Rates!$F$19),'NEG Commercial Win'!B553*(Rates!$F$13+Rates!$F$17))+Rates!$F$26</f>
        <v>7888.8127799999984</v>
      </c>
      <c r="E553" s="46">
        <f t="shared" si="32"/>
        <v>1730.971709999998</v>
      </c>
      <c r="F553" s="47">
        <f t="shared" si="33"/>
        <v>0.28110041982619693</v>
      </c>
      <c r="G553" s="51">
        <f>'NEG Commercial'!E553</f>
        <v>2</v>
      </c>
      <c r="H553" s="48">
        <f t="shared" si="34"/>
        <v>1.9283427822129663E-5</v>
      </c>
      <c r="I553" s="48">
        <f t="shared" si="35"/>
        <v>0.99447529792896172</v>
      </c>
      <c r="K553" s="72"/>
      <c r="L553" s="72"/>
    </row>
    <row r="554" spans="2:12" x14ac:dyDescent="0.2">
      <c r="B554" s="51">
        <f>'NEG Commercial'!C554</f>
        <v>10819</v>
      </c>
      <c r="C554" s="45">
        <f>IF('NEG Commercial Win'!B554&gt;40,40*(Rates!$E$13+Rates!$E$17)+('NEG Commercial Win'!B554-40)*(Rates!$E$13+Rates!$E$19),'NEG Commercial Win'!B554*(Rates!$E$13+Rates!$E$17))+Rates!$E$26</f>
        <v>6169.1636699999999</v>
      </c>
      <c r="D554" s="45">
        <f>IF('NEG Commercial Win'!B554&gt;40,40*(Rates!$F$13+Rates!$F$17)+('NEG Commercial Win'!B554-40)*(Rates!$F$13+Rates!$F$19),'NEG Commercial Win'!B554*(Rates!$F$13+Rates!$F$17))+Rates!$F$26</f>
        <v>7903.3411799999985</v>
      </c>
      <c r="E554" s="46">
        <f t="shared" si="32"/>
        <v>1734.1775099999986</v>
      </c>
      <c r="F554" s="47">
        <f t="shared" si="33"/>
        <v>0.28110415005410266</v>
      </c>
      <c r="G554" s="51">
        <f>'NEG Commercial'!E554</f>
        <v>1</v>
      </c>
      <c r="H554" s="48">
        <f t="shared" si="34"/>
        <v>9.6417139110648316E-6</v>
      </c>
      <c r="I554" s="48">
        <f t="shared" si="35"/>
        <v>0.99448493964287277</v>
      </c>
      <c r="K554" s="72"/>
      <c r="L554" s="72"/>
    </row>
    <row r="555" spans="2:12" x14ac:dyDescent="0.2">
      <c r="B555" s="51">
        <f>'NEG Commercial'!C555</f>
        <v>10859</v>
      </c>
      <c r="C555" s="45">
        <f>IF('NEG Commercial Win'!B555&gt;40,40*(Rates!$E$13+Rates!$E$17)+('NEG Commercial Win'!B555-40)*(Rates!$E$13+Rates!$E$19),'NEG Commercial Win'!B555*(Rates!$E$13+Rates!$E$17))+Rates!$E$26</f>
        <v>6191.8088699999998</v>
      </c>
      <c r="D555" s="45">
        <f>IF('NEG Commercial Win'!B555&gt;40,40*(Rates!$F$13+Rates!$F$17)+('NEG Commercial Win'!B555-40)*(Rates!$F$13+Rates!$F$19),'NEG Commercial Win'!B555*(Rates!$F$13+Rates!$F$17))+Rates!$F$26</f>
        <v>7932.3979799999988</v>
      </c>
      <c r="E555" s="46">
        <f t="shared" si="32"/>
        <v>1740.589109999999</v>
      </c>
      <c r="F555" s="47">
        <f t="shared" si="33"/>
        <v>0.28111156958241174</v>
      </c>
      <c r="G555" s="51">
        <f>'NEG Commercial'!E555</f>
        <v>2</v>
      </c>
      <c r="H555" s="48">
        <f t="shared" si="34"/>
        <v>1.9283427822129663E-5</v>
      </c>
      <c r="I555" s="48">
        <f t="shared" si="35"/>
        <v>0.99450422307069486</v>
      </c>
      <c r="K555" s="72"/>
      <c r="L555" s="72"/>
    </row>
    <row r="556" spans="2:12" x14ac:dyDescent="0.2">
      <c r="B556" s="51">
        <f>'NEG Commercial'!C556</f>
        <v>10879</v>
      </c>
      <c r="C556" s="45">
        <f>IF('NEG Commercial Win'!B556&gt;40,40*(Rates!$E$13+Rates!$E$17)+('NEG Commercial Win'!B556-40)*(Rates!$E$13+Rates!$E$19),'NEG Commercial Win'!B556*(Rates!$E$13+Rates!$E$17))+Rates!$E$26</f>
        <v>6203.1314700000003</v>
      </c>
      <c r="D556" s="45">
        <f>IF('NEG Commercial Win'!B556&gt;40,40*(Rates!$F$13+Rates!$F$17)+('NEG Commercial Win'!B556-40)*(Rates!$F$13+Rates!$F$19),'NEG Commercial Win'!B556*(Rates!$F$13+Rates!$F$17))+Rates!$F$26</f>
        <v>7946.926379999999</v>
      </c>
      <c r="E556" s="46">
        <f t="shared" si="32"/>
        <v>1743.7949099999987</v>
      </c>
      <c r="F556" s="47">
        <f t="shared" si="33"/>
        <v>0.28111525903222534</v>
      </c>
      <c r="G556" s="51">
        <f>'NEG Commercial'!E556</f>
        <v>2</v>
      </c>
      <c r="H556" s="48">
        <f t="shared" si="34"/>
        <v>1.9283427822129663E-5</v>
      </c>
      <c r="I556" s="48">
        <f t="shared" si="35"/>
        <v>0.99452350649851695</v>
      </c>
      <c r="K556" s="72"/>
      <c r="L556" s="72"/>
    </row>
    <row r="557" spans="2:12" x14ac:dyDescent="0.2">
      <c r="B557" s="51">
        <f>'NEG Commercial'!C557</f>
        <v>10899</v>
      </c>
      <c r="C557" s="45">
        <f>IF('NEG Commercial Win'!B557&gt;40,40*(Rates!$E$13+Rates!$E$17)+('NEG Commercial Win'!B557-40)*(Rates!$E$13+Rates!$E$19),'NEG Commercial Win'!B557*(Rates!$E$13+Rates!$E$17))+Rates!$E$26</f>
        <v>6214.4540699999998</v>
      </c>
      <c r="D557" s="45">
        <f>IF('NEG Commercial Win'!B557&gt;40,40*(Rates!$F$13+Rates!$F$17)+('NEG Commercial Win'!B557-40)*(Rates!$F$13+Rates!$F$19),'NEG Commercial Win'!B557*(Rates!$F$13+Rates!$F$17))+Rates!$F$26</f>
        <v>7961.4547799999991</v>
      </c>
      <c r="E557" s="46">
        <f t="shared" si="32"/>
        <v>1747.0007099999993</v>
      </c>
      <c r="F557" s="47">
        <f t="shared" si="33"/>
        <v>0.28111893503784469</v>
      </c>
      <c r="G557" s="51">
        <f>'NEG Commercial'!E557</f>
        <v>1</v>
      </c>
      <c r="H557" s="48">
        <f t="shared" si="34"/>
        <v>9.6417139110648316E-6</v>
      </c>
      <c r="I557" s="48">
        <f t="shared" si="35"/>
        <v>0.994533148212428</v>
      </c>
      <c r="K557" s="72"/>
      <c r="L557" s="72"/>
    </row>
    <row r="558" spans="2:12" x14ac:dyDescent="0.2">
      <c r="B558" s="51">
        <f>'NEG Commercial'!C558</f>
        <v>10919</v>
      </c>
      <c r="C558" s="45">
        <f>IF('NEG Commercial Win'!B558&gt;40,40*(Rates!$E$13+Rates!$E$17)+('NEG Commercial Win'!B558-40)*(Rates!$E$13+Rates!$E$19),'NEG Commercial Win'!B558*(Rates!$E$13+Rates!$E$17))+Rates!$E$26</f>
        <v>6225.7766700000002</v>
      </c>
      <c r="D558" s="45">
        <f>IF('NEG Commercial Win'!B558&gt;40,40*(Rates!$F$13+Rates!$F$17)+('NEG Commercial Win'!B558-40)*(Rates!$F$13+Rates!$F$19),'NEG Commercial Win'!B558*(Rates!$F$13+Rates!$F$17))+Rates!$F$26</f>
        <v>7975.9831799999993</v>
      </c>
      <c r="E558" s="46">
        <f t="shared" si="32"/>
        <v>1750.2065099999991</v>
      </c>
      <c r="F558" s="47">
        <f t="shared" si="33"/>
        <v>0.28112259767262082</v>
      </c>
      <c r="G558" s="51">
        <f>'NEG Commercial'!E558</f>
        <v>1</v>
      </c>
      <c r="H558" s="48">
        <f t="shared" si="34"/>
        <v>9.6417139110648316E-6</v>
      </c>
      <c r="I558" s="48">
        <f t="shared" si="35"/>
        <v>0.99454278992633904</v>
      </c>
      <c r="K558" s="72"/>
      <c r="L558" s="72"/>
    </row>
    <row r="559" spans="2:12" x14ac:dyDescent="0.2">
      <c r="B559" s="51">
        <f>'NEG Commercial'!C559</f>
        <v>10939</v>
      </c>
      <c r="C559" s="45">
        <f>IF('NEG Commercial Win'!B559&gt;40,40*(Rates!$E$13+Rates!$E$17)+('NEG Commercial Win'!B559-40)*(Rates!$E$13+Rates!$E$19),'NEG Commercial Win'!B559*(Rates!$E$13+Rates!$E$17))+Rates!$E$26</f>
        <v>6237.0992699999997</v>
      </c>
      <c r="D559" s="45">
        <f>IF('NEG Commercial Win'!B559&gt;40,40*(Rates!$F$13+Rates!$F$17)+('NEG Commercial Win'!B559-40)*(Rates!$F$13+Rates!$F$19),'NEG Commercial Win'!B559*(Rates!$F$13+Rates!$F$17))+Rates!$F$26</f>
        <v>7990.5115799999985</v>
      </c>
      <c r="E559" s="46">
        <f t="shared" si="32"/>
        <v>1753.4123099999988</v>
      </c>
      <c r="F559" s="47">
        <f t="shared" si="33"/>
        <v>0.28112624700937283</v>
      </c>
      <c r="G559" s="51">
        <f>'NEG Commercial'!E559</f>
        <v>2</v>
      </c>
      <c r="H559" s="48">
        <f t="shared" si="34"/>
        <v>1.9283427822129663E-5</v>
      </c>
      <c r="I559" s="48">
        <f t="shared" si="35"/>
        <v>0.99456207335416114</v>
      </c>
      <c r="K559" s="72"/>
      <c r="L559" s="72"/>
    </row>
    <row r="560" spans="2:12" x14ac:dyDescent="0.2">
      <c r="B560" s="51">
        <f>'NEG Commercial'!C560</f>
        <v>10979</v>
      </c>
      <c r="C560" s="45">
        <f>IF('NEG Commercial Win'!B560&gt;40,40*(Rates!$E$13+Rates!$E$17)+('NEG Commercial Win'!B560-40)*(Rates!$E$13+Rates!$E$19),'NEG Commercial Win'!B560*(Rates!$E$13+Rates!$E$17))+Rates!$E$26</f>
        <v>6259.7444700000005</v>
      </c>
      <c r="D560" s="45">
        <f>IF('NEG Commercial Win'!B560&gt;40,40*(Rates!$F$13+Rates!$F$17)+('NEG Commercial Win'!B560-40)*(Rates!$F$13+Rates!$F$19),'NEG Commercial Win'!B560*(Rates!$F$13+Rates!$F$17))+Rates!$F$26</f>
        <v>8019.5683799999988</v>
      </c>
      <c r="E560" s="46">
        <f t="shared" si="32"/>
        <v>1759.8239099999982</v>
      </c>
      <c r="F560" s="47">
        <f t="shared" si="33"/>
        <v>0.28113350607744508</v>
      </c>
      <c r="G560" s="51">
        <f>'NEG Commercial'!E560</f>
        <v>1</v>
      </c>
      <c r="H560" s="48">
        <f t="shared" si="34"/>
        <v>9.6417139110648316E-6</v>
      </c>
      <c r="I560" s="48">
        <f t="shared" si="35"/>
        <v>0.99457171506807218</v>
      </c>
      <c r="K560" s="72"/>
      <c r="L560" s="72"/>
    </row>
    <row r="561" spans="2:12" x14ac:dyDescent="0.2">
      <c r="B561" s="51">
        <f>'NEG Commercial'!C561</f>
        <v>10999</v>
      </c>
      <c r="C561" s="45">
        <f>IF('NEG Commercial Win'!B561&gt;40,40*(Rates!$E$13+Rates!$E$17)+('NEG Commercial Win'!B561-40)*(Rates!$E$13+Rates!$E$19),'NEG Commercial Win'!B561*(Rates!$E$13+Rates!$E$17))+Rates!$E$26</f>
        <v>6271.0670700000001</v>
      </c>
      <c r="D561" s="45">
        <f>IF('NEG Commercial Win'!B561&gt;40,40*(Rates!$F$13+Rates!$F$17)+('NEG Commercial Win'!B561-40)*(Rates!$F$13+Rates!$F$19),'NEG Commercial Win'!B561*(Rates!$F$13+Rates!$F$17))+Rates!$F$26</f>
        <v>8034.0967799999989</v>
      </c>
      <c r="E561" s="46">
        <f t="shared" si="32"/>
        <v>1763.0297099999989</v>
      </c>
      <c r="F561" s="47">
        <f t="shared" si="33"/>
        <v>0.28113711595178315</v>
      </c>
      <c r="G561" s="51">
        <f>'NEG Commercial'!E561</f>
        <v>2</v>
      </c>
      <c r="H561" s="48">
        <f t="shared" si="34"/>
        <v>1.9283427822129663E-5</v>
      </c>
      <c r="I561" s="48">
        <f t="shared" si="35"/>
        <v>0.99459099849589427</v>
      </c>
      <c r="K561" s="72"/>
      <c r="L561" s="72"/>
    </row>
    <row r="562" spans="2:12" x14ac:dyDescent="0.2">
      <c r="B562" s="51">
        <f>'NEG Commercial'!C562</f>
        <v>11019</v>
      </c>
      <c r="C562" s="45">
        <f>IF('NEG Commercial Win'!B562&gt;40,40*(Rates!$E$13+Rates!$E$17)+('NEG Commercial Win'!B562-40)*(Rates!$E$13+Rates!$E$19),'NEG Commercial Win'!B562*(Rates!$E$13+Rates!$E$17))+Rates!$E$26</f>
        <v>6282.3896700000005</v>
      </c>
      <c r="D562" s="45">
        <f>IF('NEG Commercial Win'!B562&gt;40,40*(Rates!$F$13+Rates!$F$17)+('NEG Commercial Win'!B562-40)*(Rates!$F$13+Rates!$F$19),'NEG Commercial Win'!B562*(Rates!$F$13+Rates!$F$17))+Rates!$F$26</f>
        <v>8048.6251799999991</v>
      </c>
      <c r="E562" s="46">
        <f t="shared" si="32"/>
        <v>1766.2355099999986</v>
      </c>
      <c r="F562" s="47">
        <f t="shared" si="33"/>
        <v>0.28114071281414138</v>
      </c>
      <c r="G562" s="51">
        <f>'NEG Commercial'!E562</f>
        <v>2</v>
      </c>
      <c r="H562" s="48">
        <f t="shared" si="34"/>
        <v>1.9283427822129663E-5</v>
      </c>
      <c r="I562" s="48">
        <f t="shared" si="35"/>
        <v>0.99461028192371637</v>
      </c>
      <c r="K562" s="72"/>
      <c r="L562" s="72"/>
    </row>
    <row r="563" spans="2:12" x14ac:dyDescent="0.2">
      <c r="B563" s="51">
        <f>'NEG Commercial'!C563</f>
        <v>11039</v>
      </c>
      <c r="C563" s="45">
        <f>IF('NEG Commercial Win'!B563&gt;40,40*(Rates!$E$13+Rates!$E$17)+('NEG Commercial Win'!B563-40)*(Rates!$E$13+Rates!$E$19),'NEG Commercial Win'!B563*(Rates!$E$13+Rates!$E$17))+Rates!$E$26</f>
        <v>6293.71227</v>
      </c>
      <c r="D563" s="45">
        <f>IF('NEG Commercial Win'!B563&gt;40,40*(Rates!$F$13+Rates!$F$17)+('NEG Commercial Win'!B563-40)*(Rates!$F$13+Rates!$F$19),'NEG Commercial Win'!B563*(Rates!$F$13+Rates!$F$17))+Rates!$F$26</f>
        <v>8063.1535799999992</v>
      </c>
      <c r="E563" s="46">
        <f t="shared" si="32"/>
        <v>1769.4413099999992</v>
      </c>
      <c r="F563" s="47">
        <f t="shared" si="33"/>
        <v>0.28114429673474717</v>
      </c>
      <c r="G563" s="51">
        <f>'NEG Commercial'!E563</f>
        <v>1</v>
      </c>
      <c r="H563" s="48">
        <f t="shared" si="34"/>
        <v>9.6417139110648316E-6</v>
      </c>
      <c r="I563" s="48">
        <f t="shared" si="35"/>
        <v>0.99461992363762741</v>
      </c>
      <c r="K563" s="72"/>
      <c r="L563" s="72"/>
    </row>
    <row r="564" spans="2:12" x14ac:dyDescent="0.2">
      <c r="B564" s="51">
        <f>'NEG Commercial'!C564</f>
        <v>11059</v>
      </c>
      <c r="C564" s="45">
        <f>IF('NEG Commercial Win'!B564&gt;40,40*(Rates!$E$13+Rates!$E$17)+('NEG Commercial Win'!B564-40)*(Rates!$E$13+Rates!$E$19),'NEG Commercial Win'!B564*(Rates!$E$13+Rates!$E$17))+Rates!$E$26</f>
        <v>6305.0348700000004</v>
      </c>
      <c r="D564" s="45">
        <f>IF('NEG Commercial Win'!B564&gt;40,40*(Rates!$F$13+Rates!$F$17)+('NEG Commercial Win'!B564-40)*(Rates!$F$13+Rates!$F$19),'NEG Commercial Win'!B564*(Rates!$F$13+Rates!$F$17))+Rates!$F$26</f>
        <v>8077.6819799999985</v>
      </c>
      <c r="E564" s="46">
        <f t="shared" si="32"/>
        <v>1772.6471099999981</v>
      </c>
      <c r="F564" s="47">
        <f t="shared" si="33"/>
        <v>0.28114786778332251</v>
      </c>
      <c r="G564" s="51">
        <f>'NEG Commercial'!E564</f>
        <v>2</v>
      </c>
      <c r="H564" s="48">
        <f t="shared" si="34"/>
        <v>1.9283427822129663E-5</v>
      </c>
      <c r="I564" s="48">
        <f t="shared" si="35"/>
        <v>0.9946392070654495</v>
      </c>
      <c r="K564" s="72"/>
      <c r="L564" s="72"/>
    </row>
    <row r="565" spans="2:12" x14ac:dyDescent="0.2">
      <c r="B565" s="51">
        <f>'NEG Commercial'!C565</f>
        <v>11079</v>
      </c>
      <c r="C565" s="45">
        <f>IF('NEG Commercial Win'!B565&gt;40,40*(Rates!$E$13+Rates!$E$17)+('NEG Commercial Win'!B565-40)*(Rates!$E$13+Rates!$E$19),'NEG Commercial Win'!B565*(Rates!$E$13+Rates!$E$17))+Rates!$E$26</f>
        <v>6316.3574699999999</v>
      </c>
      <c r="D565" s="45">
        <f>IF('NEG Commercial Win'!B565&gt;40,40*(Rates!$F$13+Rates!$F$17)+('NEG Commercial Win'!B565-40)*(Rates!$F$13+Rates!$F$19),'NEG Commercial Win'!B565*(Rates!$F$13+Rates!$F$17))+Rates!$F$26</f>
        <v>8092.2103799999986</v>
      </c>
      <c r="E565" s="46">
        <f t="shared" si="32"/>
        <v>1775.8529099999987</v>
      </c>
      <c r="F565" s="47">
        <f t="shared" si="33"/>
        <v>0.2811514260290906</v>
      </c>
      <c r="G565" s="51">
        <f>'NEG Commercial'!E565</f>
        <v>3</v>
      </c>
      <c r="H565" s="48">
        <f t="shared" si="34"/>
        <v>2.8925141733194491E-5</v>
      </c>
      <c r="I565" s="48">
        <f t="shared" si="35"/>
        <v>0.99466813220718275</v>
      </c>
      <c r="K565" s="72"/>
      <c r="L565" s="72"/>
    </row>
    <row r="566" spans="2:12" x14ac:dyDescent="0.2">
      <c r="B566" s="51">
        <f>'NEG Commercial'!C566</f>
        <v>11119</v>
      </c>
      <c r="C566" s="45">
        <f>IF('NEG Commercial Win'!B566&gt;40,40*(Rates!$E$13+Rates!$E$17)+('NEG Commercial Win'!B566-40)*(Rates!$E$13+Rates!$E$19),'NEG Commercial Win'!B566*(Rates!$E$13+Rates!$E$17))+Rates!$E$26</f>
        <v>6339.0026699999999</v>
      </c>
      <c r="D566" s="45">
        <f>IF('NEG Commercial Win'!B566&gt;40,40*(Rates!$F$13+Rates!$F$17)+('NEG Commercial Win'!B566-40)*(Rates!$F$13+Rates!$F$19),'NEG Commercial Win'!B566*(Rates!$F$13+Rates!$F$17))+Rates!$F$26</f>
        <v>8121.2671799999989</v>
      </c>
      <c r="E566" s="46">
        <f t="shared" si="32"/>
        <v>1782.2645099999991</v>
      </c>
      <c r="F566" s="47">
        <f t="shared" si="33"/>
        <v>0.28115850438662132</v>
      </c>
      <c r="G566" s="51">
        <f>'NEG Commercial'!E566</f>
        <v>1</v>
      </c>
      <c r="H566" s="48">
        <f t="shared" si="34"/>
        <v>9.6417139110648316E-6</v>
      </c>
      <c r="I566" s="48">
        <f t="shared" si="35"/>
        <v>0.9946777739210938</v>
      </c>
      <c r="K566" s="72"/>
      <c r="L566" s="72"/>
    </row>
    <row r="567" spans="2:12" x14ac:dyDescent="0.2">
      <c r="B567" s="51">
        <f>'NEG Commercial'!C567</f>
        <v>11139</v>
      </c>
      <c r="C567" s="45">
        <f>IF('NEG Commercial Win'!B567&gt;40,40*(Rates!$E$13+Rates!$E$17)+('NEG Commercial Win'!B567-40)*(Rates!$E$13+Rates!$E$19),'NEG Commercial Win'!B567*(Rates!$E$13+Rates!$E$17))+Rates!$E$26</f>
        <v>6350.3252700000003</v>
      </c>
      <c r="D567" s="45">
        <f>IF('NEG Commercial Win'!B567&gt;40,40*(Rates!$F$13+Rates!$F$17)+('NEG Commercial Win'!B567-40)*(Rates!$F$13+Rates!$F$19),'NEG Commercial Win'!B567*(Rates!$F$13+Rates!$F$17))+Rates!$F$26</f>
        <v>8135.7955799999991</v>
      </c>
      <c r="E567" s="46">
        <f t="shared" si="32"/>
        <v>1785.4703099999988</v>
      </c>
      <c r="F567" s="47">
        <f t="shared" si="33"/>
        <v>0.28116202463436946</v>
      </c>
      <c r="G567" s="51">
        <f>'NEG Commercial'!E567</f>
        <v>2</v>
      </c>
      <c r="H567" s="48">
        <f t="shared" si="34"/>
        <v>1.9283427822129663E-5</v>
      </c>
      <c r="I567" s="48">
        <f t="shared" si="35"/>
        <v>0.99469705734891589</v>
      </c>
      <c r="K567" s="72"/>
      <c r="L567" s="72"/>
    </row>
    <row r="568" spans="2:12" x14ac:dyDescent="0.2">
      <c r="B568" s="51">
        <f>'NEG Commercial'!C568</f>
        <v>11179</v>
      </c>
      <c r="C568" s="45">
        <f>IF('NEG Commercial Win'!B568&gt;40,40*(Rates!$E$13+Rates!$E$17)+('NEG Commercial Win'!B568-40)*(Rates!$E$13+Rates!$E$19),'NEG Commercial Win'!B568*(Rates!$E$13+Rates!$E$17))+Rates!$E$26</f>
        <v>6372.9704700000002</v>
      </c>
      <c r="D568" s="45">
        <f>IF('NEG Commercial Win'!B568&gt;40,40*(Rates!$F$13+Rates!$F$17)+('NEG Commercial Win'!B568-40)*(Rates!$F$13+Rates!$F$19),'NEG Commercial Win'!B568*(Rates!$F$13+Rates!$F$17))+Rates!$F$26</f>
        <v>8164.8523799999984</v>
      </c>
      <c r="E568" s="46">
        <f t="shared" si="32"/>
        <v>1791.8819099999982</v>
      </c>
      <c r="F568" s="47">
        <f t="shared" si="33"/>
        <v>0.28116902760417123</v>
      </c>
      <c r="G568" s="51">
        <f>'NEG Commercial'!E568</f>
        <v>2</v>
      </c>
      <c r="H568" s="48">
        <f t="shared" si="34"/>
        <v>1.9283427822129663E-5</v>
      </c>
      <c r="I568" s="48">
        <f t="shared" si="35"/>
        <v>0.99471634077673798</v>
      </c>
      <c r="K568" s="72"/>
      <c r="L568" s="72"/>
    </row>
    <row r="569" spans="2:12" x14ac:dyDescent="0.2">
      <c r="B569" s="51">
        <f>'NEG Commercial'!C569</f>
        <v>11199</v>
      </c>
      <c r="C569" s="45">
        <f>IF('NEG Commercial Win'!B569&gt;40,40*(Rates!$E$13+Rates!$E$17)+('NEG Commercial Win'!B569-40)*(Rates!$E$13+Rates!$E$19),'NEG Commercial Win'!B569*(Rates!$E$13+Rates!$E$17))+Rates!$E$26</f>
        <v>6384.2930699999997</v>
      </c>
      <c r="D569" s="45">
        <f>IF('NEG Commercial Win'!B569&gt;40,40*(Rates!$F$13+Rates!$F$17)+('NEG Commercial Win'!B569-40)*(Rates!$F$13+Rates!$F$19),'NEG Commercial Win'!B569*(Rates!$F$13+Rates!$F$17))+Rates!$F$26</f>
        <v>8179.3807799999986</v>
      </c>
      <c r="E569" s="46">
        <f t="shared" si="32"/>
        <v>1795.0877099999989</v>
      </c>
      <c r="F569" s="47">
        <f t="shared" si="33"/>
        <v>0.28117251045932934</v>
      </c>
      <c r="G569" s="51">
        <f>'NEG Commercial'!E569</f>
        <v>1</v>
      </c>
      <c r="H569" s="48">
        <f t="shared" si="34"/>
        <v>9.6417139110648316E-6</v>
      </c>
      <c r="I569" s="48">
        <f t="shared" si="35"/>
        <v>0.99472598249064903</v>
      </c>
      <c r="K569" s="72"/>
      <c r="L569" s="72"/>
    </row>
    <row r="570" spans="2:12" x14ac:dyDescent="0.2">
      <c r="B570" s="51">
        <f>'NEG Commercial'!C570</f>
        <v>11239</v>
      </c>
      <c r="C570" s="45">
        <f>IF('NEG Commercial Win'!B570&gt;40,40*(Rates!$E$13+Rates!$E$17)+('NEG Commercial Win'!B570-40)*(Rates!$E$13+Rates!$E$19),'NEG Commercial Win'!B570*(Rates!$E$13+Rates!$E$17))+Rates!$E$26</f>
        <v>6406.9382700000006</v>
      </c>
      <c r="D570" s="45">
        <f>IF('NEG Commercial Win'!B570&gt;40,40*(Rates!$F$13+Rates!$F$17)+('NEG Commercial Win'!B570-40)*(Rates!$F$13+Rates!$F$19),'NEG Commercial Win'!B570*(Rates!$F$13+Rates!$F$17))+Rates!$F$26</f>
        <v>8208.4375799999998</v>
      </c>
      <c r="E570" s="46">
        <f t="shared" si="32"/>
        <v>1801.4993099999992</v>
      </c>
      <c r="F570" s="47">
        <f t="shared" si="33"/>
        <v>0.28117943923939182</v>
      </c>
      <c r="G570" s="51">
        <f>'NEG Commercial'!E570</f>
        <v>2</v>
      </c>
      <c r="H570" s="48">
        <f t="shared" si="34"/>
        <v>1.9283427822129663E-5</v>
      </c>
      <c r="I570" s="48">
        <f t="shared" si="35"/>
        <v>0.99474526591847112</v>
      </c>
      <c r="K570" s="72"/>
      <c r="L570" s="72"/>
    </row>
    <row r="571" spans="2:12" x14ac:dyDescent="0.2">
      <c r="B571" s="51">
        <f>'NEG Commercial'!C571</f>
        <v>11279</v>
      </c>
      <c r="C571" s="45">
        <f>IF('NEG Commercial Win'!B571&gt;40,40*(Rates!$E$13+Rates!$E$17)+('NEG Commercial Win'!B571-40)*(Rates!$E$13+Rates!$E$19),'NEG Commercial Win'!B571*(Rates!$E$13+Rates!$E$17))+Rates!$E$26</f>
        <v>6429.5834700000005</v>
      </c>
      <c r="D571" s="45">
        <f>IF('NEG Commercial Win'!B571&gt;40,40*(Rates!$F$13+Rates!$F$17)+('NEG Commercial Win'!B571-40)*(Rates!$F$13+Rates!$F$19),'NEG Commercial Win'!B571*(Rates!$F$13+Rates!$F$17))+Rates!$F$26</f>
        <v>8237.4943800000001</v>
      </c>
      <c r="E571" s="46">
        <f t="shared" si="32"/>
        <v>1807.9109099999996</v>
      </c>
      <c r="F571" s="47">
        <f t="shared" si="33"/>
        <v>0.28118631921268133</v>
      </c>
      <c r="G571" s="51">
        <f>'NEG Commercial'!E571</f>
        <v>2</v>
      </c>
      <c r="H571" s="48">
        <f t="shared" si="34"/>
        <v>1.9283427822129663E-5</v>
      </c>
      <c r="I571" s="48">
        <f t="shared" si="35"/>
        <v>0.99476454934629321</v>
      </c>
      <c r="K571" s="72"/>
      <c r="L571" s="72"/>
    </row>
    <row r="572" spans="2:12" x14ac:dyDescent="0.2">
      <c r="B572" s="51">
        <f>'NEG Commercial'!C572</f>
        <v>11299</v>
      </c>
      <c r="C572" s="45">
        <f>IF('NEG Commercial Win'!B572&gt;40,40*(Rates!$E$13+Rates!$E$17)+('NEG Commercial Win'!B572-40)*(Rates!$E$13+Rates!$E$19),'NEG Commercial Win'!B572*(Rates!$E$13+Rates!$E$17))+Rates!$E$26</f>
        <v>6440.90607</v>
      </c>
      <c r="D572" s="45">
        <f>IF('NEG Commercial Win'!B572&gt;40,40*(Rates!$F$13+Rates!$F$17)+('NEG Commercial Win'!B572-40)*(Rates!$F$13+Rates!$F$19),'NEG Commercial Win'!B572*(Rates!$F$13+Rates!$F$17))+Rates!$F$26</f>
        <v>8252.0227799999993</v>
      </c>
      <c r="E572" s="46">
        <f t="shared" si="32"/>
        <v>1811.1167099999993</v>
      </c>
      <c r="F572" s="47">
        <f t="shared" si="33"/>
        <v>0.28118974105765826</v>
      </c>
      <c r="G572" s="51">
        <f>'NEG Commercial'!E572</f>
        <v>1</v>
      </c>
      <c r="H572" s="48">
        <f t="shared" si="34"/>
        <v>9.6417139110648316E-6</v>
      </c>
      <c r="I572" s="48">
        <f t="shared" si="35"/>
        <v>0.99477419106020426</v>
      </c>
      <c r="K572" s="72"/>
      <c r="L572" s="72"/>
    </row>
    <row r="573" spans="2:12" x14ac:dyDescent="0.2">
      <c r="B573" s="51">
        <f>'NEG Commercial'!C573</f>
        <v>11319</v>
      </c>
      <c r="C573" s="45">
        <f>IF('NEG Commercial Win'!B573&gt;40,40*(Rates!$E$13+Rates!$E$17)+('NEG Commercial Win'!B573-40)*(Rates!$E$13+Rates!$E$19),'NEG Commercial Win'!B573*(Rates!$E$13+Rates!$E$17))+Rates!$E$26</f>
        <v>6452.2286700000004</v>
      </c>
      <c r="D573" s="45">
        <f>IF('NEG Commercial Win'!B573&gt;40,40*(Rates!$F$13+Rates!$F$17)+('NEG Commercial Win'!B573-40)*(Rates!$F$13+Rates!$F$19),'NEG Commercial Win'!B573*(Rates!$F$13+Rates!$F$17))+Rates!$F$26</f>
        <v>8266.5511800000004</v>
      </c>
      <c r="E573" s="46">
        <f t="shared" si="32"/>
        <v>1814.32251</v>
      </c>
      <c r="F573" s="47">
        <f t="shared" si="33"/>
        <v>0.28119315089308511</v>
      </c>
      <c r="G573" s="51">
        <f>'NEG Commercial'!E573</f>
        <v>3</v>
      </c>
      <c r="H573" s="48">
        <f t="shared" si="34"/>
        <v>2.8925141733194491E-5</v>
      </c>
      <c r="I573" s="48">
        <f t="shared" si="35"/>
        <v>0.99480311620193751</v>
      </c>
      <c r="K573" s="72"/>
      <c r="L573" s="72"/>
    </row>
    <row r="574" spans="2:12" x14ac:dyDescent="0.2">
      <c r="B574" s="51">
        <f>'NEG Commercial'!C574</f>
        <v>11339</v>
      </c>
      <c r="C574" s="45">
        <f>IF('NEG Commercial Win'!B574&gt;40,40*(Rates!$E$13+Rates!$E$17)+('NEG Commercial Win'!B574-40)*(Rates!$E$13+Rates!$E$19),'NEG Commercial Win'!B574*(Rates!$E$13+Rates!$E$17))+Rates!$E$26</f>
        <v>6463.5512699999999</v>
      </c>
      <c r="D574" s="45">
        <f>IF('NEG Commercial Win'!B574&gt;40,40*(Rates!$F$13+Rates!$F$17)+('NEG Commercial Win'!B574-40)*(Rates!$F$13+Rates!$F$19),'NEG Commercial Win'!B574*(Rates!$F$13+Rates!$F$17))+Rates!$F$26</f>
        <v>8281.0795799999996</v>
      </c>
      <c r="E574" s="46">
        <f t="shared" si="32"/>
        <v>1817.5283099999997</v>
      </c>
      <c r="F574" s="47">
        <f t="shared" si="33"/>
        <v>0.28119654878207528</v>
      </c>
      <c r="G574" s="51">
        <f>'NEG Commercial'!E574</f>
        <v>5</v>
      </c>
      <c r="H574" s="48">
        <f t="shared" si="34"/>
        <v>4.8208569555324151E-5</v>
      </c>
      <c r="I574" s="48">
        <f t="shared" si="35"/>
        <v>0.99485132477149285</v>
      </c>
      <c r="K574" s="72"/>
      <c r="L574" s="72"/>
    </row>
    <row r="575" spans="2:12" x14ac:dyDescent="0.2">
      <c r="B575" s="51">
        <f>'NEG Commercial'!C575</f>
        <v>11359</v>
      </c>
      <c r="C575" s="45">
        <f>IF('NEG Commercial Win'!B575&gt;40,40*(Rates!$E$13+Rates!$E$17)+('NEG Commercial Win'!B575-40)*(Rates!$E$13+Rates!$E$19),'NEG Commercial Win'!B575*(Rates!$E$13+Rates!$E$17))+Rates!$E$26</f>
        <v>6474.8738700000004</v>
      </c>
      <c r="D575" s="45">
        <f>IF('NEG Commercial Win'!B575&gt;40,40*(Rates!$F$13+Rates!$F$17)+('NEG Commercial Win'!B575-40)*(Rates!$F$13+Rates!$F$19),'NEG Commercial Win'!B575*(Rates!$F$13+Rates!$F$17))+Rates!$F$26</f>
        <v>8295.6079799999989</v>
      </c>
      <c r="E575" s="46">
        <f t="shared" si="32"/>
        <v>1820.7341099999985</v>
      </c>
      <c r="F575" s="47">
        <f t="shared" si="33"/>
        <v>0.28119993478730088</v>
      </c>
      <c r="G575" s="51">
        <f>'NEG Commercial'!E575</f>
        <v>2</v>
      </c>
      <c r="H575" s="48">
        <f t="shared" si="34"/>
        <v>1.9283427822129663E-5</v>
      </c>
      <c r="I575" s="48">
        <f t="shared" si="35"/>
        <v>0.99487060819931494</v>
      </c>
      <c r="K575" s="72"/>
      <c r="L575" s="72"/>
    </row>
    <row r="576" spans="2:12" x14ac:dyDescent="0.2">
      <c r="B576" s="51">
        <f>'NEG Commercial'!C576</f>
        <v>11399</v>
      </c>
      <c r="C576" s="45">
        <f>IF('NEG Commercial Win'!B576&gt;40,40*(Rates!$E$13+Rates!$E$17)+('NEG Commercial Win'!B576-40)*(Rates!$E$13+Rates!$E$19),'NEG Commercial Win'!B576*(Rates!$E$13+Rates!$E$17))+Rates!$E$26</f>
        <v>6497.5190700000003</v>
      </c>
      <c r="D576" s="45">
        <f>IF('NEG Commercial Win'!B576&gt;40,40*(Rates!$F$13+Rates!$F$17)+('NEG Commercial Win'!B576-40)*(Rates!$F$13+Rates!$F$19),'NEG Commercial Win'!B576*(Rates!$F$13+Rates!$F$17))+Rates!$F$26</f>
        <v>8324.6647799999992</v>
      </c>
      <c r="E576" s="46">
        <f t="shared" si="32"/>
        <v>1827.1457099999989</v>
      </c>
      <c r="F576" s="47">
        <f t="shared" si="33"/>
        <v>0.28120667139496347</v>
      </c>
      <c r="G576" s="51">
        <f>'NEG Commercial'!E576</f>
        <v>2</v>
      </c>
      <c r="H576" s="48">
        <f t="shared" si="34"/>
        <v>1.9283427822129663E-5</v>
      </c>
      <c r="I576" s="48">
        <f t="shared" si="35"/>
        <v>0.99488989162713704</v>
      </c>
      <c r="K576" s="72"/>
      <c r="L576" s="72"/>
    </row>
    <row r="577" spans="2:12" x14ac:dyDescent="0.2">
      <c r="B577" s="51">
        <f>'NEG Commercial'!C577</f>
        <v>11419</v>
      </c>
      <c r="C577" s="45">
        <f>IF('NEG Commercial Win'!B577&gt;40,40*(Rates!$E$13+Rates!$E$17)+('NEG Commercial Win'!B577-40)*(Rates!$E$13+Rates!$E$19),'NEG Commercial Win'!B577*(Rates!$E$13+Rates!$E$17))+Rates!$E$26</f>
        <v>6508.8416699999998</v>
      </c>
      <c r="D577" s="45">
        <f>IF('NEG Commercial Win'!B577&gt;40,40*(Rates!$F$13+Rates!$F$17)+('NEG Commercial Win'!B577-40)*(Rates!$F$13+Rates!$F$19),'NEG Commercial Win'!B577*(Rates!$F$13+Rates!$F$17))+Rates!$F$26</f>
        <v>8339.1931800000002</v>
      </c>
      <c r="E577" s="46">
        <f t="shared" si="32"/>
        <v>1830.3515100000004</v>
      </c>
      <c r="F577" s="47">
        <f t="shared" si="33"/>
        <v>0.28121002212057195</v>
      </c>
      <c r="G577" s="51">
        <f>'NEG Commercial'!E577</f>
        <v>2</v>
      </c>
      <c r="H577" s="48">
        <f t="shared" si="34"/>
        <v>1.9283427822129663E-5</v>
      </c>
      <c r="I577" s="48">
        <f t="shared" si="35"/>
        <v>0.99490917505495913</v>
      </c>
      <c r="K577" s="72"/>
      <c r="L577" s="72"/>
    </row>
    <row r="578" spans="2:12" x14ac:dyDescent="0.2">
      <c r="B578" s="51">
        <f>'NEG Commercial'!C578</f>
        <v>11439</v>
      </c>
      <c r="C578" s="45">
        <f>IF('NEG Commercial Win'!B578&gt;40,40*(Rates!$E$13+Rates!$E$17)+('NEG Commercial Win'!B578-40)*(Rates!$E$13+Rates!$E$19),'NEG Commercial Win'!B578*(Rates!$E$13+Rates!$E$17))+Rates!$E$26</f>
        <v>6520.1642700000002</v>
      </c>
      <c r="D578" s="45">
        <f>IF('NEG Commercial Win'!B578&gt;40,40*(Rates!$F$13+Rates!$F$17)+('NEG Commercial Win'!B578-40)*(Rates!$F$13+Rates!$F$19),'NEG Commercial Win'!B578*(Rates!$F$13+Rates!$F$17))+Rates!$F$26</f>
        <v>8353.7215799999994</v>
      </c>
      <c r="E578" s="46">
        <f t="shared" si="32"/>
        <v>1833.5573099999992</v>
      </c>
      <c r="F578" s="47">
        <f t="shared" si="33"/>
        <v>0.28121336120876583</v>
      </c>
      <c r="G578" s="51">
        <f>'NEG Commercial'!E578</f>
        <v>3</v>
      </c>
      <c r="H578" s="48">
        <f t="shared" si="34"/>
        <v>2.8925141733194491E-5</v>
      </c>
      <c r="I578" s="48">
        <f t="shared" si="35"/>
        <v>0.99493810019669238</v>
      </c>
      <c r="K578" s="72"/>
      <c r="L578" s="72"/>
    </row>
    <row r="579" spans="2:12" x14ac:dyDescent="0.2">
      <c r="B579" s="51">
        <f>'NEG Commercial'!C579</f>
        <v>11459</v>
      </c>
      <c r="C579" s="45">
        <f>IF('NEG Commercial Win'!B579&gt;40,40*(Rates!$E$13+Rates!$E$17)+('NEG Commercial Win'!B579-40)*(Rates!$E$13+Rates!$E$19),'NEG Commercial Win'!B579*(Rates!$E$13+Rates!$E$17))+Rates!$E$26</f>
        <v>6531.4868699999997</v>
      </c>
      <c r="D579" s="45">
        <f>IF('NEG Commercial Win'!B579&gt;40,40*(Rates!$F$13+Rates!$F$17)+('NEG Commercial Win'!B579-40)*(Rates!$F$13+Rates!$F$19),'NEG Commercial Win'!B579*(Rates!$F$13+Rates!$F$17))+Rates!$F$26</f>
        <v>8368.2499800000005</v>
      </c>
      <c r="E579" s="46">
        <f t="shared" si="32"/>
        <v>1836.7631100000008</v>
      </c>
      <c r="F579" s="47">
        <f t="shared" si="33"/>
        <v>0.28121668872006794</v>
      </c>
      <c r="G579" s="51">
        <f>'NEG Commercial'!E579</f>
        <v>3</v>
      </c>
      <c r="H579" s="48">
        <f t="shared" si="34"/>
        <v>2.8925141733194491E-5</v>
      </c>
      <c r="I579" s="48">
        <f t="shared" si="35"/>
        <v>0.99496702533842563</v>
      </c>
      <c r="K579" s="72"/>
      <c r="L579" s="72"/>
    </row>
    <row r="580" spans="2:12" x14ac:dyDescent="0.2">
      <c r="B580" s="51">
        <f>'NEG Commercial'!C580</f>
        <v>11479</v>
      </c>
      <c r="C580" s="45">
        <f>IF('NEG Commercial Win'!B580&gt;40,40*(Rates!$E$13+Rates!$E$17)+('NEG Commercial Win'!B580-40)*(Rates!$E$13+Rates!$E$19),'NEG Commercial Win'!B580*(Rates!$E$13+Rates!$E$17))+Rates!$E$26</f>
        <v>6542.8094700000001</v>
      </c>
      <c r="D580" s="45">
        <f>IF('NEG Commercial Win'!B580&gt;40,40*(Rates!$F$13+Rates!$F$17)+('NEG Commercial Win'!B580-40)*(Rates!$F$13+Rates!$F$19),'NEG Commercial Win'!B580*(Rates!$F$13+Rates!$F$17))+Rates!$F$26</f>
        <v>8382.7783799999997</v>
      </c>
      <c r="E580" s="46">
        <f t="shared" si="32"/>
        <v>1839.9689099999996</v>
      </c>
      <c r="F580" s="47">
        <f t="shared" si="33"/>
        <v>0.28122000471458014</v>
      </c>
      <c r="G580" s="51">
        <f>'NEG Commercial'!E580</f>
        <v>2</v>
      </c>
      <c r="H580" s="48">
        <f t="shared" si="34"/>
        <v>1.9283427822129663E-5</v>
      </c>
      <c r="I580" s="48">
        <f t="shared" si="35"/>
        <v>0.99498630876624772</v>
      </c>
      <c r="K580" s="72"/>
      <c r="L580" s="72"/>
    </row>
    <row r="581" spans="2:12" x14ac:dyDescent="0.2">
      <c r="B581" s="51">
        <f>'NEG Commercial'!C581</f>
        <v>11499</v>
      </c>
      <c r="C581" s="45">
        <f>IF('NEG Commercial Win'!B581&gt;40,40*(Rates!$E$13+Rates!$E$17)+('NEG Commercial Win'!B581-40)*(Rates!$E$13+Rates!$E$19),'NEG Commercial Win'!B581*(Rates!$E$13+Rates!$E$17))+Rates!$E$26</f>
        <v>6554.1320699999997</v>
      </c>
      <c r="D581" s="45">
        <f>IF('NEG Commercial Win'!B581&gt;40,40*(Rates!$F$13+Rates!$F$17)+('NEG Commercial Win'!B581-40)*(Rates!$F$13+Rates!$F$19),'NEG Commercial Win'!B581*(Rates!$F$13+Rates!$F$17))+Rates!$F$26</f>
        <v>8397.306779999999</v>
      </c>
      <c r="E581" s="46">
        <f t="shared" si="32"/>
        <v>1843.1747099999993</v>
      </c>
      <c r="F581" s="47">
        <f t="shared" si="33"/>
        <v>0.28122330925199063</v>
      </c>
      <c r="G581" s="51">
        <f>'NEG Commercial'!E581</f>
        <v>3</v>
      </c>
      <c r="H581" s="48">
        <f t="shared" si="34"/>
        <v>2.8925141733194491E-5</v>
      </c>
      <c r="I581" s="48">
        <f t="shared" si="35"/>
        <v>0.99501523390798097</v>
      </c>
      <c r="K581" s="72"/>
      <c r="L581" s="72"/>
    </row>
    <row r="582" spans="2:12" x14ac:dyDescent="0.2">
      <c r="B582" s="51">
        <f>'NEG Commercial'!C582</f>
        <v>11519</v>
      </c>
      <c r="C582" s="45">
        <f>IF('NEG Commercial Win'!B582&gt;40,40*(Rates!$E$13+Rates!$E$17)+('NEG Commercial Win'!B582-40)*(Rates!$E$13+Rates!$E$19),'NEG Commercial Win'!B582*(Rates!$E$13+Rates!$E$17))+Rates!$E$26</f>
        <v>6565.4546700000001</v>
      </c>
      <c r="D582" s="45">
        <f>IF('NEG Commercial Win'!B582&gt;40,40*(Rates!$F$13+Rates!$F$17)+('NEG Commercial Win'!B582-40)*(Rates!$F$13+Rates!$F$19),'NEG Commercial Win'!B582*(Rates!$F$13+Rates!$F$17))+Rates!$F$26</f>
        <v>8411.83518</v>
      </c>
      <c r="E582" s="46">
        <f t="shared" si="32"/>
        <v>1846.38051</v>
      </c>
      <c r="F582" s="47">
        <f t="shared" si="33"/>
        <v>0.2812266023915751</v>
      </c>
      <c r="G582" s="51">
        <f>'NEG Commercial'!E582</f>
        <v>4</v>
      </c>
      <c r="H582" s="48">
        <f t="shared" si="34"/>
        <v>3.8566855644259326E-5</v>
      </c>
      <c r="I582" s="48">
        <f t="shared" si="35"/>
        <v>0.99505380076362526</v>
      </c>
      <c r="K582" s="72"/>
      <c r="L582" s="72"/>
    </row>
    <row r="583" spans="2:12" x14ac:dyDescent="0.2">
      <c r="B583" s="51">
        <f>'NEG Commercial'!C583</f>
        <v>11539</v>
      </c>
      <c r="C583" s="45">
        <f>IF('NEG Commercial Win'!B583&gt;40,40*(Rates!$E$13+Rates!$E$17)+('NEG Commercial Win'!B583-40)*(Rates!$E$13+Rates!$E$19),'NEG Commercial Win'!B583*(Rates!$E$13+Rates!$E$17))+Rates!$E$26</f>
        <v>6576.7772700000005</v>
      </c>
      <c r="D583" s="45">
        <f>IF('NEG Commercial Win'!B583&gt;40,40*(Rates!$F$13+Rates!$F$17)+('NEG Commercial Win'!B583-40)*(Rates!$F$13+Rates!$F$19),'NEG Commercial Win'!B583*(Rates!$F$13+Rates!$F$17))+Rates!$F$26</f>
        <v>8426.3635799999993</v>
      </c>
      <c r="E583" s="46">
        <f t="shared" ref="E583:E646" si="36">D583-C583</f>
        <v>1849.5863099999988</v>
      </c>
      <c r="F583" s="47">
        <f t="shared" ref="F583:F646" si="37">E583/C583</f>
        <v>0.2812298841922008</v>
      </c>
      <c r="G583" s="51">
        <f>'NEG Commercial'!E583</f>
        <v>2</v>
      </c>
      <c r="H583" s="48">
        <f t="shared" ref="H583:H646" si="38">G583/SUM($G$6:$G$950)</f>
        <v>1.9283427822129663E-5</v>
      </c>
      <c r="I583" s="48">
        <f t="shared" si="35"/>
        <v>0.99507308419144735</v>
      </c>
      <c r="K583" s="72"/>
      <c r="L583" s="72"/>
    </row>
    <row r="584" spans="2:12" x14ac:dyDescent="0.2">
      <c r="B584" s="51">
        <f>'NEG Commercial'!C584</f>
        <v>11559</v>
      </c>
      <c r="C584" s="45">
        <f>IF('NEG Commercial Win'!B584&gt;40,40*(Rates!$E$13+Rates!$E$17)+('NEG Commercial Win'!B584-40)*(Rates!$E$13+Rates!$E$19),'NEG Commercial Win'!B584*(Rates!$E$13+Rates!$E$17))+Rates!$E$26</f>
        <v>6588.09987</v>
      </c>
      <c r="D584" s="45">
        <f>IF('NEG Commercial Win'!B584&gt;40,40*(Rates!$F$13+Rates!$F$17)+('NEG Commercial Win'!B584-40)*(Rates!$F$13+Rates!$F$19),'NEG Commercial Win'!B584*(Rates!$F$13+Rates!$F$17))+Rates!$F$26</f>
        <v>8440.8919800000003</v>
      </c>
      <c r="E584" s="46">
        <f t="shared" si="36"/>
        <v>1852.7921100000003</v>
      </c>
      <c r="F584" s="47">
        <f t="shared" si="37"/>
        <v>0.2812331547123314</v>
      </c>
      <c r="G584" s="51">
        <f>'NEG Commercial'!E584</f>
        <v>2</v>
      </c>
      <c r="H584" s="48">
        <f t="shared" si="38"/>
        <v>1.9283427822129663E-5</v>
      </c>
      <c r="I584" s="48">
        <f t="shared" ref="I584:I647" si="39">H584+I583</f>
        <v>0.99509236761926945</v>
      </c>
      <c r="K584" s="72"/>
      <c r="L584" s="72"/>
    </row>
    <row r="585" spans="2:12" x14ac:dyDescent="0.2">
      <c r="B585" s="51">
        <f>'NEG Commercial'!C585</f>
        <v>11599</v>
      </c>
      <c r="C585" s="45">
        <f>IF('NEG Commercial Win'!B585&gt;40,40*(Rates!$E$13+Rates!$E$17)+('NEG Commercial Win'!B585-40)*(Rates!$E$13+Rates!$E$19),'NEG Commercial Win'!B585*(Rates!$E$13+Rates!$E$17))+Rates!$E$26</f>
        <v>6610.7450699999999</v>
      </c>
      <c r="D585" s="45">
        <f>IF('NEG Commercial Win'!B585&gt;40,40*(Rates!$F$13+Rates!$F$17)+('NEG Commercial Win'!B585-40)*(Rates!$F$13+Rates!$F$19),'NEG Commercial Win'!B585*(Rates!$F$13+Rates!$F$17))+Rates!$F$26</f>
        <v>8469.9487799999988</v>
      </c>
      <c r="E585" s="46">
        <f t="shared" si="36"/>
        <v>1859.2037099999989</v>
      </c>
      <c r="F585" s="47">
        <f t="shared" si="37"/>
        <v>0.28123966214295404</v>
      </c>
      <c r="G585" s="51">
        <f>'NEG Commercial'!E585</f>
        <v>5</v>
      </c>
      <c r="H585" s="48">
        <f t="shared" si="38"/>
        <v>4.8208569555324151E-5</v>
      </c>
      <c r="I585" s="48">
        <f t="shared" si="39"/>
        <v>0.99514057618882479</v>
      </c>
      <c r="K585" s="72"/>
      <c r="L585" s="72"/>
    </row>
    <row r="586" spans="2:12" x14ac:dyDescent="0.2">
      <c r="B586" s="51">
        <f>'NEG Commercial'!C586</f>
        <v>11619</v>
      </c>
      <c r="C586" s="45">
        <f>IF('NEG Commercial Win'!B586&gt;40,40*(Rates!$E$13+Rates!$E$17)+('NEG Commercial Win'!B586-40)*(Rates!$E$13+Rates!$E$19),'NEG Commercial Win'!B586*(Rates!$E$13+Rates!$E$17))+Rates!$E$26</f>
        <v>6622.0676700000004</v>
      </c>
      <c r="D586" s="45">
        <f>IF('NEG Commercial Win'!B586&gt;40,40*(Rates!$F$13+Rates!$F$17)+('NEG Commercial Win'!B586-40)*(Rates!$F$13+Rates!$F$19),'NEG Commercial Win'!B586*(Rates!$F$13+Rates!$F$17))+Rates!$F$26</f>
        <v>8484.4771799999999</v>
      </c>
      <c r="E586" s="46">
        <f t="shared" si="36"/>
        <v>1862.4095099999995</v>
      </c>
      <c r="F586" s="47">
        <f t="shared" si="37"/>
        <v>0.28124289916838002</v>
      </c>
      <c r="G586" s="51">
        <f>'NEG Commercial'!E586</f>
        <v>1</v>
      </c>
      <c r="H586" s="48">
        <f t="shared" si="38"/>
        <v>9.6417139110648316E-6</v>
      </c>
      <c r="I586" s="48">
        <f t="shared" si="39"/>
        <v>0.99515021790273583</v>
      </c>
      <c r="K586" s="72"/>
      <c r="L586" s="72"/>
    </row>
    <row r="587" spans="2:12" x14ac:dyDescent="0.2">
      <c r="B587" s="51">
        <f>'NEG Commercial'!C587</f>
        <v>11639</v>
      </c>
      <c r="C587" s="45">
        <f>IF('NEG Commercial Win'!B587&gt;40,40*(Rates!$E$13+Rates!$E$17)+('NEG Commercial Win'!B587-40)*(Rates!$E$13+Rates!$E$19),'NEG Commercial Win'!B587*(Rates!$E$13+Rates!$E$17))+Rates!$E$26</f>
        <v>6633.3902699999999</v>
      </c>
      <c r="D587" s="45">
        <f>IF('NEG Commercial Win'!B587&gt;40,40*(Rates!$F$13+Rates!$F$17)+('NEG Commercial Win'!B587-40)*(Rates!$F$13+Rates!$F$19),'NEG Commercial Win'!B587*(Rates!$F$13+Rates!$F$17))+Rates!$F$26</f>
        <v>8499.0055799999991</v>
      </c>
      <c r="E587" s="46">
        <f t="shared" si="36"/>
        <v>1865.6153099999992</v>
      </c>
      <c r="F587" s="47">
        <f t="shared" si="37"/>
        <v>0.28124612514318403</v>
      </c>
      <c r="G587" s="51">
        <f>'NEG Commercial'!E587</f>
        <v>2</v>
      </c>
      <c r="H587" s="48">
        <f t="shared" si="38"/>
        <v>1.9283427822129663E-5</v>
      </c>
      <c r="I587" s="48">
        <f t="shared" si="39"/>
        <v>0.99516950133055793</v>
      </c>
      <c r="K587" s="72"/>
      <c r="L587" s="72"/>
    </row>
    <row r="588" spans="2:12" x14ac:dyDescent="0.2">
      <c r="B588" s="51">
        <f>'NEG Commercial'!C588</f>
        <v>11659</v>
      </c>
      <c r="C588" s="45">
        <f>IF('NEG Commercial Win'!B588&gt;40,40*(Rates!$E$13+Rates!$E$17)+('NEG Commercial Win'!B588-40)*(Rates!$E$13+Rates!$E$19),'NEG Commercial Win'!B588*(Rates!$E$13+Rates!$E$17))+Rates!$E$26</f>
        <v>6644.7128700000003</v>
      </c>
      <c r="D588" s="45">
        <f>IF('NEG Commercial Win'!B588&gt;40,40*(Rates!$F$13+Rates!$F$17)+('NEG Commercial Win'!B588-40)*(Rates!$F$13+Rates!$F$19),'NEG Commercial Win'!B588*(Rates!$F$13+Rates!$F$17))+Rates!$F$26</f>
        <v>8513.5339800000002</v>
      </c>
      <c r="E588" s="46">
        <f t="shared" si="36"/>
        <v>1868.8211099999999</v>
      </c>
      <c r="F588" s="47">
        <f t="shared" si="37"/>
        <v>0.28124934012385694</v>
      </c>
      <c r="G588" s="51">
        <f>'NEG Commercial'!E588</f>
        <v>2</v>
      </c>
      <c r="H588" s="48">
        <f t="shared" si="38"/>
        <v>1.9283427822129663E-5</v>
      </c>
      <c r="I588" s="48">
        <f t="shared" si="39"/>
        <v>0.99518878475838002</v>
      </c>
      <c r="K588" s="72"/>
      <c r="L588" s="72"/>
    </row>
    <row r="589" spans="2:12" x14ac:dyDescent="0.2">
      <c r="B589" s="51">
        <f>'NEG Commercial'!C589</f>
        <v>11679</v>
      </c>
      <c r="C589" s="45">
        <f>IF('NEG Commercial Win'!B589&gt;40,40*(Rates!$E$13+Rates!$E$17)+('NEG Commercial Win'!B589-40)*(Rates!$E$13+Rates!$E$19),'NEG Commercial Win'!B589*(Rates!$E$13+Rates!$E$17))+Rates!$E$26</f>
        <v>6656.0354699999998</v>
      </c>
      <c r="D589" s="45">
        <f>IF('NEG Commercial Win'!B589&gt;40,40*(Rates!$F$13+Rates!$F$17)+('NEG Commercial Win'!B589-40)*(Rates!$F$13+Rates!$F$19),'NEG Commercial Win'!B589*(Rates!$F$13+Rates!$F$17))+Rates!$F$26</f>
        <v>8528.0623799999994</v>
      </c>
      <c r="E589" s="46">
        <f t="shared" si="36"/>
        <v>1872.0269099999996</v>
      </c>
      <c r="F589" s="47">
        <f t="shared" si="37"/>
        <v>0.28125254416650514</v>
      </c>
      <c r="G589" s="51">
        <f>'NEG Commercial'!E589</f>
        <v>2</v>
      </c>
      <c r="H589" s="48">
        <f t="shared" si="38"/>
        <v>1.9283427822129663E-5</v>
      </c>
      <c r="I589" s="48">
        <f t="shared" si="39"/>
        <v>0.99520806818620211</v>
      </c>
      <c r="K589" s="72"/>
      <c r="L589" s="72"/>
    </row>
    <row r="590" spans="2:12" x14ac:dyDescent="0.2">
      <c r="B590" s="51">
        <f>'NEG Commercial'!C590</f>
        <v>11699</v>
      </c>
      <c r="C590" s="45">
        <f>IF('NEG Commercial Win'!B590&gt;40,40*(Rates!$E$13+Rates!$E$17)+('NEG Commercial Win'!B590-40)*(Rates!$E$13+Rates!$E$19),'NEG Commercial Win'!B590*(Rates!$E$13+Rates!$E$17))+Rates!$E$26</f>
        <v>6667.3580700000002</v>
      </c>
      <c r="D590" s="45">
        <f>IF('NEG Commercial Win'!B590&gt;40,40*(Rates!$F$13+Rates!$F$17)+('NEG Commercial Win'!B590-40)*(Rates!$F$13+Rates!$F$19),'NEG Commercial Win'!B590*(Rates!$F$13+Rates!$F$17))+Rates!$F$26</f>
        <v>8542.5907800000004</v>
      </c>
      <c r="E590" s="46">
        <f t="shared" si="36"/>
        <v>1875.2327100000002</v>
      </c>
      <c r="F590" s="47">
        <f t="shared" si="37"/>
        <v>0.28125573732685399</v>
      </c>
      <c r="G590" s="51">
        <f>'NEG Commercial'!E590</f>
        <v>1</v>
      </c>
      <c r="H590" s="48">
        <f t="shared" si="38"/>
        <v>9.6417139110648316E-6</v>
      </c>
      <c r="I590" s="48">
        <f t="shared" si="39"/>
        <v>0.99521770990011316</v>
      </c>
      <c r="K590" s="72"/>
      <c r="L590" s="72"/>
    </row>
    <row r="591" spans="2:12" x14ac:dyDescent="0.2">
      <c r="B591" s="51">
        <f>'NEG Commercial'!C591</f>
        <v>11739</v>
      </c>
      <c r="C591" s="45">
        <f>IF('NEG Commercial Win'!B591&gt;40,40*(Rates!$E$13+Rates!$E$17)+('NEG Commercial Win'!B591-40)*(Rates!$E$13+Rates!$E$19),'NEG Commercial Win'!B591*(Rates!$E$13+Rates!$E$17))+Rates!$E$26</f>
        <v>6690.0032700000002</v>
      </c>
      <c r="D591" s="45">
        <f>IF('NEG Commercial Win'!B591&gt;40,40*(Rates!$F$13+Rates!$F$17)+('NEG Commercial Win'!B591-40)*(Rates!$F$13+Rates!$F$19),'NEG Commercial Win'!B591*(Rates!$F$13+Rates!$F$17))+Rates!$F$26</f>
        <v>8571.6475799999989</v>
      </c>
      <c r="E591" s="46">
        <f t="shared" si="36"/>
        <v>1881.6443099999988</v>
      </c>
      <c r="F591" s="47">
        <f t="shared" si="37"/>
        <v>0.28126209122166823</v>
      </c>
      <c r="G591" s="51">
        <f>'NEG Commercial'!E591</f>
        <v>2</v>
      </c>
      <c r="H591" s="48">
        <f t="shared" si="38"/>
        <v>1.9283427822129663E-5</v>
      </c>
      <c r="I591" s="48">
        <f t="shared" si="39"/>
        <v>0.99523699332793525</v>
      </c>
      <c r="K591" s="72"/>
      <c r="L591" s="72"/>
    </row>
    <row r="592" spans="2:12" x14ac:dyDescent="0.2">
      <c r="B592" s="51">
        <f>'NEG Commercial'!C592</f>
        <v>11759</v>
      </c>
      <c r="C592" s="45">
        <f>IF('NEG Commercial Win'!B592&gt;40,40*(Rates!$E$13+Rates!$E$17)+('NEG Commercial Win'!B592-40)*(Rates!$E$13+Rates!$E$19),'NEG Commercial Win'!B592*(Rates!$E$13+Rates!$E$17))+Rates!$E$26</f>
        <v>6701.3258699999997</v>
      </c>
      <c r="D592" s="45">
        <f>IF('NEG Commercial Win'!B592&gt;40,40*(Rates!$F$13+Rates!$F$17)+('NEG Commercial Win'!B592-40)*(Rates!$F$13+Rates!$F$19),'NEG Commercial Win'!B592*(Rates!$F$13+Rates!$F$17))+Rates!$F$26</f>
        <v>8586.17598</v>
      </c>
      <c r="E592" s="46">
        <f t="shared" si="36"/>
        <v>1884.8501100000003</v>
      </c>
      <c r="F592" s="47">
        <f t="shared" si="37"/>
        <v>0.28126525206570807</v>
      </c>
      <c r="G592" s="51">
        <f>'NEG Commercial'!E592</f>
        <v>2</v>
      </c>
      <c r="H592" s="48">
        <f t="shared" si="38"/>
        <v>1.9283427822129663E-5</v>
      </c>
      <c r="I592" s="48">
        <f t="shared" si="39"/>
        <v>0.99525627675575734</v>
      </c>
      <c r="K592" s="72"/>
      <c r="L592" s="72"/>
    </row>
    <row r="593" spans="2:12" x14ac:dyDescent="0.2">
      <c r="B593" s="51">
        <f>'NEG Commercial'!C593</f>
        <v>11779</v>
      </c>
      <c r="C593" s="45">
        <f>IF('NEG Commercial Win'!B593&gt;40,40*(Rates!$E$13+Rates!$E$17)+('NEG Commercial Win'!B593-40)*(Rates!$E$13+Rates!$E$19),'NEG Commercial Win'!B593*(Rates!$E$13+Rates!$E$17))+Rates!$E$26</f>
        <v>6712.6484700000001</v>
      </c>
      <c r="D593" s="45">
        <f>IF('NEG Commercial Win'!B593&gt;40,40*(Rates!$F$13+Rates!$F$17)+('NEG Commercial Win'!B593-40)*(Rates!$F$13+Rates!$F$19),'NEG Commercial Win'!B593*(Rates!$F$13+Rates!$F$17))+Rates!$F$26</f>
        <v>8600.7043799999992</v>
      </c>
      <c r="E593" s="46">
        <f t="shared" si="36"/>
        <v>1888.0559099999991</v>
      </c>
      <c r="F593" s="47">
        <f t="shared" si="37"/>
        <v>0.28126840224660227</v>
      </c>
      <c r="G593" s="51">
        <f>'NEG Commercial'!E593</f>
        <v>2</v>
      </c>
      <c r="H593" s="48">
        <f t="shared" si="38"/>
        <v>1.9283427822129663E-5</v>
      </c>
      <c r="I593" s="48">
        <f t="shared" si="39"/>
        <v>0.99527556018357943</v>
      </c>
      <c r="K593" s="72"/>
      <c r="L593" s="72"/>
    </row>
    <row r="594" spans="2:12" x14ac:dyDescent="0.2">
      <c r="B594" s="51">
        <f>'NEG Commercial'!C594</f>
        <v>11839</v>
      </c>
      <c r="C594" s="45">
        <f>IF('NEG Commercial Win'!B594&gt;40,40*(Rates!$E$13+Rates!$E$17)+('NEG Commercial Win'!B594-40)*(Rates!$E$13+Rates!$E$19),'NEG Commercial Win'!B594*(Rates!$E$13+Rates!$E$17))+Rates!$E$26</f>
        <v>6746.6162700000004</v>
      </c>
      <c r="D594" s="45">
        <f>IF('NEG Commercial Win'!B594&gt;40,40*(Rates!$F$13+Rates!$F$17)+('NEG Commercial Win'!B594-40)*(Rates!$F$13+Rates!$F$19),'NEG Commercial Win'!B594*(Rates!$F$13+Rates!$F$17))+Rates!$F$26</f>
        <v>8644.2895800000006</v>
      </c>
      <c r="E594" s="46">
        <f t="shared" si="36"/>
        <v>1897.6733100000001</v>
      </c>
      <c r="F594" s="47">
        <f t="shared" si="37"/>
        <v>0.2812777893472812</v>
      </c>
      <c r="G594" s="51">
        <f>'NEG Commercial'!E594</f>
        <v>1</v>
      </c>
      <c r="H594" s="48">
        <f t="shared" si="38"/>
        <v>9.6417139110648316E-6</v>
      </c>
      <c r="I594" s="48">
        <f t="shared" si="39"/>
        <v>0.99528520189749048</v>
      </c>
      <c r="K594" s="72"/>
      <c r="L594" s="72"/>
    </row>
    <row r="595" spans="2:12" x14ac:dyDescent="0.2">
      <c r="B595" s="51">
        <f>'NEG Commercial'!C595</f>
        <v>11859</v>
      </c>
      <c r="C595" s="45">
        <f>IF('NEG Commercial Win'!B595&gt;40,40*(Rates!$E$13+Rates!$E$17)+('NEG Commercial Win'!B595-40)*(Rates!$E$13+Rates!$E$19),'NEG Commercial Win'!B595*(Rates!$E$13+Rates!$E$17))+Rates!$E$26</f>
        <v>6757.93887</v>
      </c>
      <c r="D595" s="45">
        <f>IF('NEG Commercial Win'!B595&gt;40,40*(Rates!$F$13+Rates!$F$17)+('NEG Commercial Win'!B595-40)*(Rates!$F$13+Rates!$F$19),'NEG Commercial Win'!B595*(Rates!$F$13+Rates!$F$17))+Rates!$F$26</f>
        <v>8658.8179799999998</v>
      </c>
      <c r="E595" s="46">
        <f t="shared" si="36"/>
        <v>1900.8791099999999</v>
      </c>
      <c r="F595" s="47">
        <f t="shared" si="37"/>
        <v>0.2812808974106627</v>
      </c>
      <c r="G595" s="51">
        <f>'NEG Commercial'!E595</f>
        <v>1</v>
      </c>
      <c r="H595" s="48">
        <f t="shared" si="38"/>
        <v>9.6417139110648316E-6</v>
      </c>
      <c r="I595" s="48">
        <f t="shared" si="39"/>
        <v>0.99529484361140153</v>
      </c>
      <c r="K595" s="72"/>
      <c r="L595" s="72"/>
    </row>
    <row r="596" spans="2:12" x14ac:dyDescent="0.2">
      <c r="B596" s="51">
        <f>'NEG Commercial'!C596</f>
        <v>11879</v>
      </c>
      <c r="C596" s="45">
        <f>IF('NEG Commercial Win'!B596&gt;40,40*(Rates!$E$13+Rates!$E$17)+('NEG Commercial Win'!B596-40)*(Rates!$E$13+Rates!$E$19),'NEG Commercial Win'!B596*(Rates!$E$13+Rates!$E$17))+Rates!$E$26</f>
        <v>6769.2614700000004</v>
      </c>
      <c r="D596" s="45">
        <f>IF('NEG Commercial Win'!B596&gt;40,40*(Rates!$F$13+Rates!$F$17)+('NEG Commercial Win'!B596-40)*(Rates!$F$13+Rates!$F$19),'NEG Commercial Win'!B596*(Rates!$F$13+Rates!$F$17))+Rates!$F$26</f>
        <v>8673.346379999999</v>
      </c>
      <c r="E596" s="46">
        <f t="shared" si="36"/>
        <v>1904.0849099999987</v>
      </c>
      <c r="F596" s="47">
        <f t="shared" si="37"/>
        <v>0.28128399507664437</v>
      </c>
      <c r="G596" s="51">
        <f>'NEG Commercial'!E596</f>
        <v>2</v>
      </c>
      <c r="H596" s="48">
        <f t="shared" si="38"/>
        <v>1.9283427822129663E-5</v>
      </c>
      <c r="I596" s="48">
        <f t="shared" si="39"/>
        <v>0.99531412703922362</v>
      </c>
      <c r="K596" s="72"/>
      <c r="L596" s="72"/>
    </row>
    <row r="597" spans="2:12" x14ac:dyDescent="0.2">
      <c r="B597" s="51">
        <f>'NEG Commercial'!C597</f>
        <v>11899</v>
      </c>
      <c r="C597" s="45">
        <f>IF('NEG Commercial Win'!B597&gt;40,40*(Rates!$E$13+Rates!$E$17)+('NEG Commercial Win'!B597-40)*(Rates!$E$13+Rates!$E$19),'NEG Commercial Win'!B597*(Rates!$E$13+Rates!$E$17))+Rates!$E$26</f>
        <v>6780.5840699999999</v>
      </c>
      <c r="D597" s="45">
        <f>IF('NEG Commercial Win'!B597&gt;40,40*(Rates!$F$13+Rates!$F$17)+('NEG Commercial Win'!B597-40)*(Rates!$F$13+Rates!$F$19),'NEG Commercial Win'!B597*(Rates!$F$13+Rates!$F$17))+Rates!$F$26</f>
        <v>8687.8747800000001</v>
      </c>
      <c r="E597" s="46">
        <f t="shared" si="36"/>
        <v>1907.2907100000002</v>
      </c>
      <c r="F597" s="47">
        <f t="shared" si="37"/>
        <v>0.28128708239731331</v>
      </c>
      <c r="G597" s="51">
        <f>'NEG Commercial'!E597</f>
        <v>1</v>
      </c>
      <c r="H597" s="48">
        <f t="shared" si="38"/>
        <v>9.6417139110648316E-6</v>
      </c>
      <c r="I597" s="48">
        <f t="shared" si="39"/>
        <v>0.99532376875313466</v>
      </c>
      <c r="K597" s="72"/>
      <c r="L597" s="72"/>
    </row>
    <row r="598" spans="2:12" x14ac:dyDescent="0.2">
      <c r="B598" s="51">
        <f>'NEG Commercial'!C598</f>
        <v>11919</v>
      </c>
      <c r="C598" s="45">
        <f>IF('NEG Commercial Win'!B598&gt;40,40*(Rates!$E$13+Rates!$E$17)+('NEG Commercial Win'!B598-40)*(Rates!$E$13+Rates!$E$19),'NEG Commercial Win'!B598*(Rates!$E$13+Rates!$E$17))+Rates!$E$26</f>
        <v>6791.9066700000003</v>
      </c>
      <c r="D598" s="45">
        <f>IF('NEG Commercial Win'!B598&gt;40,40*(Rates!$F$13+Rates!$F$17)+('NEG Commercial Win'!B598-40)*(Rates!$F$13+Rates!$F$19),'NEG Commercial Win'!B598*(Rates!$F$13+Rates!$F$17))+Rates!$F$26</f>
        <v>8702.4031799999993</v>
      </c>
      <c r="E598" s="46">
        <f t="shared" si="36"/>
        <v>1910.496509999999</v>
      </c>
      <c r="F598" s="47">
        <f t="shared" si="37"/>
        <v>0.28129015942440783</v>
      </c>
      <c r="G598" s="51">
        <f>'NEG Commercial'!E598</f>
        <v>2</v>
      </c>
      <c r="H598" s="48">
        <f t="shared" si="38"/>
        <v>1.9283427822129663E-5</v>
      </c>
      <c r="I598" s="48">
        <f t="shared" si="39"/>
        <v>0.99534305218095676</v>
      </c>
      <c r="K598" s="72"/>
      <c r="L598" s="72"/>
    </row>
    <row r="599" spans="2:12" x14ac:dyDescent="0.2">
      <c r="B599" s="51">
        <f>'NEG Commercial'!C599</f>
        <v>11959</v>
      </c>
      <c r="C599" s="45">
        <f>IF('NEG Commercial Win'!B599&gt;40,40*(Rates!$E$13+Rates!$E$17)+('NEG Commercial Win'!B599-40)*(Rates!$E$13+Rates!$E$19),'NEG Commercial Win'!B599*(Rates!$E$13+Rates!$E$17))+Rates!$E$26</f>
        <v>6814.5518700000002</v>
      </c>
      <c r="D599" s="45">
        <f>IF('NEG Commercial Win'!B599&gt;40,40*(Rates!$F$13+Rates!$F$17)+('NEG Commercial Win'!B599-40)*(Rates!$F$13+Rates!$F$19),'NEG Commercial Win'!B599*(Rates!$F$13+Rates!$F$17))+Rates!$F$26</f>
        <v>8731.4599799999996</v>
      </c>
      <c r="E599" s="46">
        <f t="shared" si="36"/>
        <v>1916.9081099999994</v>
      </c>
      <c r="F599" s="47">
        <f t="shared" si="37"/>
        <v>0.28129628280311253</v>
      </c>
      <c r="G599" s="51">
        <f>'NEG Commercial'!E599</f>
        <v>1</v>
      </c>
      <c r="H599" s="48">
        <f t="shared" si="38"/>
        <v>9.6417139110648316E-6</v>
      </c>
      <c r="I599" s="48">
        <f t="shared" si="39"/>
        <v>0.9953526938948678</v>
      </c>
      <c r="K599" s="72"/>
      <c r="L599" s="72"/>
    </row>
    <row r="600" spans="2:12" x14ac:dyDescent="0.2">
      <c r="B600" s="51">
        <f>'NEG Commercial'!C600</f>
        <v>11979</v>
      </c>
      <c r="C600" s="45">
        <f>IF('NEG Commercial Win'!B600&gt;40,40*(Rates!$E$13+Rates!$E$17)+('NEG Commercial Win'!B600-40)*(Rates!$E$13+Rates!$E$19),'NEG Commercial Win'!B600*(Rates!$E$13+Rates!$E$17))+Rates!$E$26</f>
        <v>6825.8744699999997</v>
      </c>
      <c r="D600" s="45">
        <f>IF('NEG Commercial Win'!B600&gt;40,40*(Rates!$F$13+Rates!$F$17)+('NEG Commercial Win'!B600-40)*(Rates!$F$13+Rates!$F$19),'NEG Commercial Win'!B600*(Rates!$F$13+Rates!$F$17))+Rates!$F$26</f>
        <v>8745.9883799999989</v>
      </c>
      <c r="E600" s="46">
        <f t="shared" si="36"/>
        <v>1920.1139099999991</v>
      </c>
      <c r="F600" s="47">
        <f t="shared" si="37"/>
        <v>0.28129932925648998</v>
      </c>
      <c r="G600" s="51">
        <f>'NEG Commercial'!E600</f>
        <v>4</v>
      </c>
      <c r="H600" s="48">
        <f t="shared" si="38"/>
        <v>3.8566855644259326E-5</v>
      </c>
      <c r="I600" s="48">
        <f t="shared" si="39"/>
        <v>0.9953912607505121</v>
      </c>
      <c r="K600" s="72"/>
      <c r="L600" s="72"/>
    </row>
    <row r="601" spans="2:12" x14ac:dyDescent="0.2">
      <c r="B601" s="51">
        <f>'NEG Commercial'!C601</f>
        <v>12039</v>
      </c>
      <c r="C601" s="45">
        <f>IF('NEG Commercial Win'!B601&gt;40,40*(Rates!$E$13+Rates!$E$17)+('NEG Commercial Win'!B601-40)*(Rates!$E$13+Rates!$E$19),'NEG Commercial Win'!B601*(Rates!$E$13+Rates!$E$17))+Rates!$E$26</f>
        <v>6859.8422700000001</v>
      </c>
      <c r="D601" s="45">
        <f>IF('NEG Commercial Win'!B601&gt;40,40*(Rates!$F$13+Rates!$F$17)+('NEG Commercial Win'!B601-40)*(Rates!$F$13+Rates!$F$19),'NEG Commercial Win'!B601*(Rates!$F$13+Rates!$F$17))+Rates!$F$26</f>
        <v>8789.5735800000002</v>
      </c>
      <c r="E601" s="46">
        <f t="shared" si="36"/>
        <v>1929.7313100000001</v>
      </c>
      <c r="F601" s="47">
        <f t="shared" si="37"/>
        <v>0.28130840827627368</v>
      </c>
      <c r="G601" s="51">
        <f>'NEG Commercial'!E601</f>
        <v>2</v>
      </c>
      <c r="H601" s="48">
        <f t="shared" si="38"/>
        <v>1.9283427822129663E-5</v>
      </c>
      <c r="I601" s="48">
        <f t="shared" si="39"/>
        <v>0.99541054417833419</v>
      </c>
      <c r="K601" s="72"/>
      <c r="L601" s="72"/>
    </row>
    <row r="602" spans="2:12" x14ac:dyDescent="0.2">
      <c r="B602" s="51">
        <f>'NEG Commercial'!C602</f>
        <v>12059</v>
      </c>
      <c r="C602" s="45">
        <f>IF('NEG Commercial Win'!B602&gt;40,40*(Rates!$E$13+Rates!$E$17)+('NEG Commercial Win'!B602-40)*(Rates!$E$13+Rates!$E$19),'NEG Commercial Win'!B602*(Rates!$E$13+Rates!$E$17))+Rates!$E$26</f>
        <v>6871.1648700000005</v>
      </c>
      <c r="D602" s="45">
        <f>IF('NEG Commercial Win'!B602&gt;40,40*(Rates!$F$13+Rates!$F$17)+('NEG Commercial Win'!B602-40)*(Rates!$F$13+Rates!$F$19),'NEG Commercial Win'!B602*(Rates!$F$13+Rates!$F$17))+Rates!$F$26</f>
        <v>8804.1019799999995</v>
      </c>
      <c r="E602" s="46">
        <f t="shared" si="36"/>
        <v>1932.9371099999989</v>
      </c>
      <c r="F602" s="47">
        <f t="shared" si="37"/>
        <v>0.28131141466847071</v>
      </c>
      <c r="G602" s="51">
        <f>'NEG Commercial'!E602</f>
        <v>4</v>
      </c>
      <c r="H602" s="48">
        <f t="shared" si="38"/>
        <v>3.8566855644259326E-5</v>
      </c>
      <c r="I602" s="48">
        <f t="shared" si="39"/>
        <v>0.99544911103397848</v>
      </c>
      <c r="K602" s="72"/>
      <c r="L602" s="72"/>
    </row>
    <row r="603" spans="2:12" x14ac:dyDescent="0.2">
      <c r="B603" s="51">
        <f>'NEG Commercial'!C603</f>
        <v>12079</v>
      </c>
      <c r="C603" s="45">
        <f>IF('NEG Commercial Win'!B603&gt;40,40*(Rates!$E$13+Rates!$E$17)+('NEG Commercial Win'!B603-40)*(Rates!$E$13+Rates!$E$19),'NEG Commercial Win'!B603*(Rates!$E$13+Rates!$E$17))+Rates!$E$26</f>
        <v>6882.48747</v>
      </c>
      <c r="D603" s="45">
        <f>IF('NEG Commercial Win'!B603&gt;40,40*(Rates!$F$13+Rates!$F$17)+('NEG Commercial Win'!B603-40)*(Rates!$F$13+Rates!$F$19),'NEG Commercial Win'!B603*(Rates!$F$13+Rates!$F$17))+Rates!$F$26</f>
        <v>8818.6303800000005</v>
      </c>
      <c r="E603" s="46">
        <f t="shared" si="36"/>
        <v>1936.1429100000005</v>
      </c>
      <c r="F603" s="47">
        <f t="shared" si="37"/>
        <v>0.28131441116884454</v>
      </c>
      <c r="G603" s="51">
        <f>'NEG Commercial'!E603</f>
        <v>2</v>
      </c>
      <c r="H603" s="48">
        <f t="shared" si="38"/>
        <v>1.9283427822129663E-5</v>
      </c>
      <c r="I603" s="48">
        <f t="shared" si="39"/>
        <v>0.99546839446180058</v>
      </c>
      <c r="K603" s="72"/>
      <c r="L603" s="72"/>
    </row>
    <row r="604" spans="2:12" x14ac:dyDescent="0.2">
      <c r="B604" s="51">
        <f>'NEG Commercial'!C604</f>
        <v>12119</v>
      </c>
      <c r="C604" s="45">
        <f>IF('NEG Commercial Win'!B604&gt;40,40*(Rates!$E$13+Rates!$E$17)+('NEG Commercial Win'!B604-40)*(Rates!$E$13+Rates!$E$19),'NEG Commercial Win'!B604*(Rates!$E$13+Rates!$E$17))+Rates!$E$26</f>
        <v>6905.13267</v>
      </c>
      <c r="D604" s="45">
        <f>IF('NEG Commercial Win'!B604&gt;40,40*(Rates!$F$13+Rates!$F$17)+('NEG Commercial Win'!B604-40)*(Rates!$F$13+Rates!$F$19),'NEG Commercial Win'!B604*(Rates!$F$13+Rates!$F$17))+Rates!$F$26</f>
        <v>8847.687179999999</v>
      </c>
      <c r="E604" s="46">
        <f t="shared" si="36"/>
        <v>1942.554509999999</v>
      </c>
      <c r="F604" s="47">
        <f t="shared" si="37"/>
        <v>0.2813203746887602</v>
      </c>
      <c r="G604" s="51">
        <f>'NEG Commercial'!E604</f>
        <v>3</v>
      </c>
      <c r="H604" s="48">
        <f t="shared" si="38"/>
        <v>2.8925141733194491E-5</v>
      </c>
      <c r="I604" s="48">
        <f t="shared" si="39"/>
        <v>0.99549731960353383</v>
      </c>
      <c r="K604" s="72"/>
      <c r="L604" s="72"/>
    </row>
    <row r="605" spans="2:12" x14ac:dyDescent="0.2">
      <c r="B605" s="51">
        <f>'NEG Commercial'!C605</f>
        <v>12159</v>
      </c>
      <c r="C605" s="45">
        <f>IF('NEG Commercial Win'!B605&gt;40,40*(Rates!$E$13+Rates!$E$17)+('NEG Commercial Win'!B605-40)*(Rates!$E$13+Rates!$E$19),'NEG Commercial Win'!B605*(Rates!$E$13+Rates!$E$17))+Rates!$E$26</f>
        <v>6927.7778699999999</v>
      </c>
      <c r="D605" s="45">
        <f>IF('NEG Commercial Win'!B605&gt;40,40*(Rates!$F$13+Rates!$F$17)+('NEG Commercial Win'!B605-40)*(Rates!$F$13+Rates!$F$19),'NEG Commercial Win'!B605*(Rates!$F$13+Rates!$F$17))+Rates!$F$26</f>
        <v>8876.7439799999993</v>
      </c>
      <c r="E605" s="46">
        <f t="shared" si="36"/>
        <v>1948.9661099999994</v>
      </c>
      <c r="F605" s="47">
        <f t="shared" si="37"/>
        <v>0.28132629922211977</v>
      </c>
      <c r="G605" s="51">
        <f>'NEG Commercial'!E605</f>
        <v>2</v>
      </c>
      <c r="H605" s="48">
        <f t="shared" si="38"/>
        <v>1.9283427822129663E-5</v>
      </c>
      <c r="I605" s="48">
        <f t="shared" si="39"/>
        <v>0.99551660303135592</v>
      </c>
      <c r="K605" s="72"/>
      <c r="L605" s="72"/>
    </row>
    <row r="606" spans="2:12" x14ac:dyDescent="0.2">
      <c r="B606" s="51">
        <f>'NEG Commercial'!C606</f>
        <v>12179</v>
      </c>
      <c r="C606" s="45">
        <f>IF('NEG Commercial Win'!B606&gt;40,40*(Rates!$E$13+Rates!$E$17)+('NEG Commercial Win'!B606-40)*(Rates!$E$13+Rates!$E$19),'NEG Commercial Win'!B606*(Rates!$E$13+Rates!$E$17))+Rates!$E$26</f>
        <v>6939.1004700000003</v>
      </c>
      <c r="D606" s="45">
        <f>IF('NEG Commercial Win'!B606&gt;40,40*(Rates!$F$13+Rates!$F$17)+('NEG Commercial Win'!B606-40)*(Rates!$F$13+Rates!$F$19),'NEG Commercial Win'!B606*(Rates!$F$13+Rates!$F$17))+Rates!$F$26</f>
        <v>8891.2723800000003</v>
      </c>
      <c r="E606" s="46">
        <f t="shared" si="36"/>
        <v>1952.17191</v>
      </c>
      <c r="F606" s="47">
        <f t="shared" si="37"/>
        <v>0.28132924698811862</v>
      </c>
      <c r="G606" s="51">
        <f>'NEG Commercial'!E606</f>
        <v>2</v>
      </c>
      <c r="H606" s="48">
        <f t="shared" si="38"/>
        <v>1.9283427822129663E-5</v>
      </c>
      <c r="I606" s="48">
        <f t="shared" si="39"/>
        <v>0.99553588645917801</v>
      </c>
      <c r="K606" s="72"/>
      <c r="L606" s="72"/>
    </row>
    <row r="607" spans="2:12" x14ac:dyDescent="0.2">
      <c r="B607" s="51">
        <f>'NEG Commercial'!C607</f>
        <v>12219</v>
      </c>
      <c r="C607" s="45">
        <f>IF('NEG Commercial Win'!B607&gt;40,40*(Rates!$E$13+Rates!$E$17)+('NEG Commercial Win'!B607-40)*(Rates!$E$13+Rates!$E$19),'NEG Commercial Win'!B607*(Rates!$E$13+Rates!$E$17))+Rates!$E$26</f>
        <v>6961.7456700000002</v>
      </c>
      <c r="D607" s="45">
        <f>IF('NEG Commercial Win'!B607&gt;40,40*(Rates!$F$13+Rates!$F$17)+('NEG Commercial Win'!B607-40)*(Rates!$F$13+Rates!$F$19),'NEG Commercial Win'!B607*(Rates!$F$13+Rates!$F$17))+Rates!$F$26</f>
        <v>8920.3291799999988</v>
      </c>
      <c r="E607" s="46">
        <f t="shared" si="36"/>
        <v>1958.5835099999986</v>
      </c>
      <c r="F607" s="47">
        <f t="shared" si="37"/>
        <v>0.28133511375459347</v>
      </c>
      <c r="G607" s="51">
        <f>'NEG Commercial'!E607</f>
        <v>1</v>
      </c>
      <c r="H607" s="48">
        <f t="shared" si="38"/>
        <v>9.6417139110648316E-6</v>
      </c>
      <c r="I607" s="48">
        <f t="shared" si="39"/>
        <v>0.99554552817308906</v>
      </c>
      <c r="K607" s="72"/>
      <c r="L607" s="72"/>
    </row>
    <row r="608" spans="2:12" x14ac:dyDescent="0.2">
      <c r="B608" s="51">
        <f>'NEG Commercial'!C608</f>
        <v>12239</v>
      </c>
      <c r="C608" s="45">
        <f>IF('NEG Commercial Win'!B608&gt;40,40*(Rates!$E$13+Rates!$E$17)+('NEG Commercial Win'!B608-40)*(Rates!$E$13+Rates!$E$19),'NEG Commercial Win'!B608*(Rates!$E$13+Rates!$E$17))+Rates!$E$26</f>
        <v>6973.0682699999998</v>
      </c>
      <c r="D608" s="45">
        <f>IF('NEG Commercial Win'!B608&gt;40,40*(Rates!$F$13+Rates!$F$17)+('NEG Commercial Win'!B608-40)*(Rates!$F$13+Rates!$F$19),'NEG Commercial Win'!B608*(Rates!$F$13+Rates!$F$17))+Rates!$F$26</f>
        <v>8934.8575799999999</v>
      </c>
      <c r="E608" s="46">
        <f t="shared" si="36"/>
        <v>1961.7893100000001</v>
      </c>
      <c r="F608" s="47">
        <f t="shared" si="37"/>
        <v>0.28133803284848669</v>
      </c>
      <c r="G608" s="51">
        <f>'NEG Commercial'!E608</f>
        <v>5</v>
      </c>
      <c r="H608" s="48">
        <f t="shared" si="38"/>
        <v>4.8208569555324151E-5</v>
      </c>
      <c r="I608" s="48">
        <f t="shared" si="39"/>
        <v>0.9955937367426444</v>
      </c>
      <c r="K608" s="72"/>
      <c r="L608" s="72"/>
    </row>
    <row r="609" spans="2:12" x14ac:dyDescent="0.2">
      <c r="B609" s="51">
        <f>'NEG Commercial'!C609</f>
        <v>12259</v>
      </c>
      <c r="C609" s="45">
        <f>IF('NEG Commercial Win'!B609&gt;40,40*(Rates!$E$13+Rates!$E$17)+('NEG Commercial Win'!B609-40)*(Rates!$E$13+Rates!$E$19),'NEG Commercial Win'!B609*(Rates!$E$13+Rates!$E$17))+Rates!$E$26</f>
        <v>6984.3908700000002</v>
      </c>
      <c r="D609" s="45">
        <f>IF('NEG Commercial Win'!B609&gt;40,40*(Rates!$F$13+Rates!$F$17)+('NEG Commercial Win'!B609-40)*(Rates!$F$13+Rates!$F$19),'NEG Commercial Win'!B609*(Rates!$F$13+Rates!$F$17))+Rates!$F$26</f>
        <v>8949.3859799999991</v>
      </c>
      <c r="E609" s="46">
        <f t="shared" si="36"/>
        <v>1964.9951099999989</v>
      </c>
      <c r="F609" s="47">
        <f t="shared" si="37"/>
        <v>0.28134094247792274</v>
      </c>
      <c r="G609" s="51">
        <f>'NEG Commercial'!E609</f>
        <v>3</v>
      </c>
      <c r="H609" s="48">
        <f t="shared" si="38"/>
        <v>2.8925141733194491E-5</v>
      </c>
      <c r="I609" s="48">
        <f t="shared" si="39"/>
        <v>0.99562266188437765</v>
      </c>
      <c r="K609" s="72"/>
      <c r="L609" s="72"/>
    </row>
    <row r="610" spans="2:12" x14ac:dyDescent="0.2">
      <c r="B610" s="51">
        <f>'NEG Commercial'!C610</f>
        <v>12299</v>
      </c>
      <c r="C610" s="45">
        <f>IF('NEG Commercial Win'!B610&gt;40,40*(Rates!$E$13+Rates!$E$17)+('NEG Commercial Win'!B610-40)*(Rates!$E$13+Rates!$E$19),'NEG Commercial Win'!B610*(Rates!$E$13+Rates!$E$17))+Rates!$E$26</f>
        <v>7007.0360700000001</v>
      </c>
      <c r="D610" s="45">
        <f>IF('NEG Commercial Win'!B610&gt;40,40*(Rates!$F$13+Rates!$F$17)+('NEG Commercial Win'!B610-40)*(Rates!$F$13+Rates!$F$19),'NEG Commercial Win'!B610*(Rates!$F$13+Rates!$F$17))+Rates!$F$26</f>
        <v>8978.4427799999994</v>
      </c>
      <c r="E610" s="46">
        <f t="shared" si="36"/>
        <v>1971.4067099999993</v>
      </c>
      <c r="F610" s="47">
        <f t="shared" si="37"/>
        <v>0.28134673352694745</v>
      </c>
      <c r="G610" s="51">
        <f>'NEG Commercial'!E610</f>
        <v>2</v>
      </c>
      <c r="H610" s="48">
        <f t="shared" si="38"/>
        <v>1.9283427822129663E-5</v>
      </c>
      <c r="I610" s="48">
        <f t="shared" si="39"/>
        <v>0.99564194531219974</v>
      </c>
      <c r="K610" s="72"/>
      <c r="L610" s="72"/>
    </row>
    <row r="611" spans="2:12" x14ac:dyDescent="0.2">
      <c r="B611" s="51">
        <f>'NEG Commercial'!C611</f>
        <v>12319</v>
      </c>
      <c r="C611" s="45">
        <f>IF('NEG Commercial Win'!B611&gt;40,40*(Rates!$E$13+Rates!$E$17)+('NEG Commercial Win'!B611-40)*(Rates!$E$13+Rates!$E$19),'NEG Commercial Win'!B611*(Rates!$E$13+Rates!$E$17))+Rates!$E$26</f>
        <v>7018.3586700000005</v>
      </c>
      <c r="D611" s="45">
        <f>IF('NEG Commercial Win'!B611&gt;40,40*(Rates!$F$13+Rates!$F$17)+('NEG Commercial Win'!B611-40)*(Rates!$F$13+Rates!$F$19),'NEG Commercial Win'!B611*(Rates!$F$13+Rates!$F$17))+Rates!$F$26</f>
        <v>8992.9711800000005</v>
      </c>
      <c r="E611" s="46">
        <f t="shared" si="36"/>
        <v>1974.6125099999999</v>
      </c>
      <c r="F611" s="47">
        <f t="shared" si="37"/>
        <v>0.2813496150375569</v>
      </c>
      <c r="G611" s="51">
        <f>'NEG Commercial'!E611</f>
        <v>3</v>
      </c>
      <c r="H611" s="48">
        <f t="shared" si="38"/>
        <v>2.8925141733194491E-5</v>
      </c>
      <c r="I611" s="48">
        <f t="shared" si="39"/>
        <v>0.99567087045393299</v>
      </c>
      <c r="K611" s="72"/>
      <c r="L611" s="72"/>
    </row>
    <row r="612" spans="2:12" x14ac:dyDescent="0.2">
      <c r="B612" s="51">
        <f>'NEG Commercial'!C612</f>
        <v>12339</v>
      </c>
      <c r="C612" s="45">
        <f>IF('NEG Commercial Win'!B612&gt;40,40*(Rates!$E$13+Rates!$E$17)+('NEG Commercial Win'!B612-40)*(Rates!$E$13+Rates!$E$19),'NEG Commercial Win'!B612*(Rates!$E$13+Rates!$E$17))+Rates!$E$26</f>
        <v>7029.68127</v>
      </c>
      <c r="D612" s="45">
        <f>IF('NEG Commercial Win'!B612&gt;40,40*(Rates!$F$13+Rates!$F$17)+('NEG Commercial Win'!B612-40)*(Rates!$F$13+Rates!$F$19),'NEG Commercial Win'!B612*(Rates!$F$13+Rates!$F$17))+Rates!$F$26</f>
        <v>9007.4995799999997</v>
      </c>
      <c r="E612" s="46">
        <f t="shared" si="36"/>
        <v>1977.8183099999997</v>
      </c>
      <c r="F612" s="47">
        <f t="shared" si="37"/>
        <v>0.28135248726575618</v>
      </c>
      <c r="G612" s="51">
        <f>'NEG Commercial'!E612</f>
        <v>4</v>
      </c>
      <c r="H612" s="48">
        <f t="shared" si="38"/>
        <v>3.8566855644259326E-5</v>
      </c>
      <c r="I612" s="48">
        <f t="shared" si="39"/>
        <v>0.99570943730957728</v>
      </c>
      <c r="K612" s="72"/>
      <c r="L612" s="72"/>
    </row>
    <row r="613" spans="2:12" x14ac:dyDescent="0.2">
      <c r="B613" s="51">
        <f>'NEG Commercial'!C613</f>
        <v>12359</v>
      </c>
      <c r="C613" s="45">
        <f>IF('NEG Commercial Win'!B613&gt;40,40*(Rates!$E$13+Rates!$E$17)+('NEG Commercial Win'!B613-40)*(Rates!$E$13+Rates!$E$19),'NEG Commercial Win'!B613*(Rates!$E$13+Rates!$E$17))+Rates!$E$26</f>
        <v>7041.0038700000005</v>
      </c>
      <c r="D613" s="45">
        <f>IF('NEG Commercial Win'!B613&gt;40,40*(Rates!$F$13+Rates!$F$17)+('NEG Commercial Win'!B613-40)*(Rates!$F$13+Rates!$F$19),'NEG Commercial Win'!B613*(Rates!$F$13+Rates!$F$17))+Rates!$F$26</f>
        <v>9022.0279799999989</v>
      </c>
      <c r="E613" s="46">
        <f t="shared" si="36"/>
        <v>1981.0241099999985</v>
      </c>
      <c r="F613" s="47">
        <f t="shared" si="37"/>
        <v>0.28135535025632619</v>
      </c>
      <c r="G613" s="51">
        <f>'NEG Commercial'!E613</f>
        <v>1</v>
      </c>
      <c r="H613" s="48">
        <f t="shared" si="38"/>
        <v>9.6417139110648316E-6</v>
      </c>
      <c r="I613" s="48">
        <f t="shared" si="39"/>
        <v>0.99571907902348833</v>
      </c>
      <c r="K613" s="72"/>
      <c r="L613" s="72"/>
    </row>
    <row r="614" spans="2:12" x14ac:dyDescent="0.2">
      <c r="B614" s="51">
        <f>'NEG Commercial'!C614</f>
        <v>12379</v>
      </c>
      <c r="C614" s="45">
        <f>IF('NEG Commercial Win'!B614&gt;40,40*(Rates!$E$13+Rates!$E$17)+('NEG Commercial Win'!B614-40)*(Rates!$E$13+Rates!$E$19),'NEG Commercial Win'!B614*(Rates!$E$13+Rates!$E$17))+Rates!$E$26</f>
        <v>7052.32647</v>
      </c>
      <c r="D614" s="45">
        <f>IF('NEG Commercial Win'!B614&gt;40,40*(Rates!$F$13+Rates!$F$17)+('NEG Commercial Win'!B614-40)*(Rates!$F$13+Rates!$F$19),'NEG Commercial Win'!B614*(Rates!$F$13+Rates!$F$17))+Rates!$F$26</f>
        <v>9036.55638</v>
      </c>
      <c r="E614" s="46">
        <f t="shared" si="36"/>
        <v>1984.22991</v>
      </c>
      <c r="F614" s="47">
        <f t="shared" si="37"/>
        <v>0.281358204053761</v>
      </c>
      <c r="G614" s="51">
        <f>'NEG Commercial'!E614</f>
        <v>1</v>
      </c>
      <c r="H614" s="48">
        <f t="shared" si="38"/>
        <v>9.6417139110648316E-6</v>
      </c>
      <c r="I614" s="48">
        <f t="shared" si="39"/>
        <v>0.99572872073739938</v>
      </c>
      <c r="K614" s="72"/>
      <c r="L614" s="72"/>
    </row>
    <row r="615" spans="2:12" x14ac:dyDescent="0.2">
      <c r="B615" s="51">
        <f>'NEG Commercial'!C615</f>
        <v>12399</v>
      </c>
      <c r="C615" s="45">
        <f>IF('NEG Commercial Win'!B615&gt;40,40*(Rates!$E$13+Rates!$E$17)+('NEG Commercial Win'!B615-40)*(Rates!$E$13+Rates!$E$19),'NEG Commercial Win'!B615*(Rates!$E$13+Rates!$E$17))+Rates!$E$26</f>
        <v>7063.6490700000004</v>
      </c>
      <c r="D615" s="45">
        <f>IF('NEG Commercial Win'!B615&gt;40,40*(Rates!$F$13+Rates!$F$17)+('NEG Commercial Win'!B615-40)*(Rates!$F$13+Rates!$F$19),'NEG Commercial Win'!B615*(Rates!$F$13+Rates!$F$17))+Rates!$F$26</f>
        <v>9051.0847799999992</v>
      </c>
      <c r="E615" s="46">
        <f t="shared" si="36"/>
        <v>1987.4357099999988</v>
      </c>
      <c r="F615" s="47">
        <f t="shared" si="37"/>
        <v>0.2813610487022678</v>
      </c>
      <c r="G615" s="51">
        <f>'NEG Commercial'!E615</f>
        <v>1</v>
      </c>
      <c r="H615" s="48">
        <f t="shared" si="38"/>
        <v>9.6417139110648316E-6</v>
      </c>
      <c r="I615" s="48">
        <f t="shared" si="39"/>
        <v>0.99573836245131042</v>
      </c>
      <c r="K615" s="72"/>
      <c r="L615" s="72"/>
    </row>
    <row r="616" spans="2:12" x14ac:dyDescent="0.2">
      <c r="B616" s="51">
        <f>'NEG Commercial'!C616</f>
        <v>12459</v>
      </c>
      <c r="C616" s="45">
        <f>IF('NEG Commercial Win'!B616&gt;40,40*(Rates!$E$13+Rates!$E$17)+('NEG Commercial Win'!B616-40)*(Rates!$E$13+Rates!$E$19),'NEG Commercial Win'!B616*(Rates!$E$13+Rates!$E$17))+Rates!$E$26</f>
        <v>7097.6168699999998</v>
      </c>
      <c r="D616" s="45">
        <f>IF('NEG Commercial Win'!B616&gt;40,40*(Rates!$F$13+Rates!$F$17)+('NEG Commercial Win'!B616-40)*(Rates!$F$13+Rates!$F$19),'NEG Commercial Win'!B616*(Rates!$F$13+Rates!$F$17))+Rates!$F$26</f>
        <v>9094.6699799999988</v>
      </c>
      <c r="E616" s="46">
        <f t="shared" si="36"/>
        <v>1997.0531099999989</v>
      </c>
      <c r="F616" s="47">
        <f t="shared" si="37"/>
        <v>0.28136952819207317</v>
      </c>
      <c r="G616" s="51">
        <f>'NEG Commercial'!E616</f>
        <v>1</v>
      </c>
      <c r="H616" s="48">
        <f t="shared" si="38"/>
        <v>9.6417139110648316E-6</v>
      </c>
      <c r="I616" s="48">
        <f t="shared" si="39"/>
        <v>0.99574800416522147</v>
      </c>
      <c r="K616" s="72"/>
      <c r="L616" s="72"/>
    </row>
    <row r="617" spans="2:12" x14ac:dyDescent="0.2">
      <c r="B617" s="51">
        <f>'NEG Commercial'!C617</f>
        <v>12479</v>
      </c>
      <c r="C617" s="45">
        <f>IF('NEG Commercial Win'!B617&gt;40,40*(Rates!$E$13+Rates!$E$17)+('NEG Commercial Win'!B617-40)*(Rates!$E$13+Rates!$E$19),'NEG Commercial Win'!B617*(Rates!$E$13+Rates!$E$17))+Rates!$E$26</f>
        <v>7108.9394700000003</v>
      </c>
      <c r="D617" s="45">
        <f>IF('NEG Commercial Win'!B617&gt;40,40*(Rates!$F$13+Rates!$F$17)+('NEG Commercial Win'!B617-40)*(Rates!$F$13+Rates!$F$19),'NEG Commercial Win'!B617*(Rates!$F$13+Rates!$F$17))+Rates!$F$26</f>
        <v>9109.1983799999998</v>
      </c>
      <c r="E617" s="46">
        <f t="shared" si="36"/>
        <v>2000.2589099999996</v>
      </c>
      <c r="F617" s="47">
        <f t="shared" si="37"/>
        <v>0.28137233668132489</v>
      </c>
      <c r="G617" s="51">
        <f>'NEG Commercial'!E617</f>
        <v>2</v>
      </c>
      <c r="H617" s="48">
        <f t="shared" si="38"/>
        <v>1.9283427822129663E-5</v>
      </c>
      <c r="I617" s="48">
        <f t="shared" si="39"/>
        <v>0.99576728759304356</v>
      </c>
      <c r="K617" s="72"/>
      <c r="L617" s="72"/>
    </row>
    <row r="618" spans="2:12" x14ac:dyDescent="0.2">
      <c r="B618" s="51">
        <f>'NEG Commercial'!C618</f>
        <v>12539</v>
      </c>
      <c r="C618" s="45">
        <f>IF('NEG Commercial Win'!B618&gt;40,40*(Rates!$E$13+Rates!$E$17)+('NEG Commercial Win'!B618-40)*(Rates!$E$13+Rates!$E$19),'NEG Commercial Win'!B618*(Rates!$E$13+Rates!$E$17))+Rates!$E$26</f>
        <v>7142.9072699999997</v>
      </c>
      <c r="D618" s="45">
        <f>IF('NEG Commercial Win'!B618&gt;40,40*(Rates!$F$13+Rates!$F$17)+('NEG Commercial Win'!B618-40)*(Rates!$F$13+Rates!$F$19),'NEG Commercial Win'!B618*(Rates!$F$13+Rates!$F$17))+Rates!$F$26</f>
        <v>9152.7835799999993</v>
      </c>
      <c r="E618" s="46">
        <f t="shared" si="36"/>
        <v>2009.8763099999996</v>
      </c>
      <c r="F618" s="47">
        <f t="shared" si="37"/>
        <v>0.28138070872646226</v>
      </c>
      <c r="G618" s="51">
        <f>'NEG Commercial'!E618</f>
        <v>2</v>
      </c>
      <c r="H618" s="48">
        <f t="shared" si="38"/>
        <v>1.9283427822129663E-5</v>
      </c>
      <c r="I618" s="48">
        <f t="shared" si="39"/>
        <v>0.99578657102086565</v>
      </c>
      <c r="K618" s="72"/>
      <c r="L618" s="72"/>
    </row>
    <row r="619" spans="2:12" x14ac:dyDescent="0.2">
      <c r="B619" s="51">
        <f>'NEG Commercial'!C619</f>
        <v>12579</v>
      </c>
      <c r="C619" s="45">
        <f>IF('NEG Commercial Win'!B619&gt;40,40*(Rates!$E$13+Rates!$E$17)+('NEG Commercial Win'!B619-40)*(Rates!$E$13+Rates!$E$19),'NEG Commercial Win'!B619*(Rates!$E$13+Rates!$E$17))+Rates!$E$26</f>
        <v>7165.5524700000005</v>
      </c>
      <c r="D619" s="45">
        <f>IF('NEG Commercial Win'!B619&gt;40,40*(Rates!$F$13+Rates!$F$17)+('NEG Commercial Win'!B619-40)*(Rates!$F$13+Rates!$F$19),'NEG Commercial Win'!B619*(Rates!$F$13+Rates!$F$17))+Rates!$F$26</f>
        <v>9181.8403799999996</v>
      </c>
      <c r="E619" s="46">
        <f t="shared" si="36"/>
        <v>2016.2879099999991</v>
      </c>
      <c r="F619" s="47">
        <f t="shared" si="37"/>
        <v>0.28138624599311585</v>
      </c>
      <c r="G619" s="51">
        <f>'NEG Commercial'!E619</f>
        <v>2</v>
      </c>
      <c r="H619" s="48">
        <f t="shared" si="38"/>
        <v>1.9283427822129663E-5</v>
      </c>
      <c r="I619" s="48">
        <f t="shared" si="39"/>
        <v>0.99580585444868774</v>
      </c>
      <c r="K619" s="72"/>
      <c r="L619" s="72"/>
    </row>
    <row r="620" spans="2:12" x14ac:dyDescent="0.2">
      <c r="B620" s="51">
        <f>'NEG Commercial'!C620</f>
        <v>12599</v>
      </c>
      <c r="C620" s="45">
        <f>IF('NEG Commercial Win'!B620&gt;40,40*(Rates!$E$13+Rates!$E$17)+('NEG Commercial Win'!B620-40)*(Rates!$E$13+Rates!$E$19),'NEG Commercial Win'!B620*(Rates!$E$13+Rates!$E$17))+Rates!$E$26</f>
        <v>7176.8750700000001</v>
      </c>
      <c r="D620" s="45">
        <f>IF('NEG Commercial Win'!B620&gt;40,40*(Rates!$F$13+Rates!$F$17)+('NEG Commercial Win'!B620-40)*(Rates!$F$13+Rates!$F$19),'NEG Commercial Win'!B620*(Rates!$F$13+Rates!$F$17))+Rates!$F$26</f>
        <v>9196.3687799999989</v>
      </c>
      <c r="E620" s="46">
        <f t="shared" si="36"/>
        <v>2019.4937099999988</v>
      </c>
      <c r="F620" s="47">
        <f t="shared" si="37"/>
        <v>0.28138900152263607</v>
      </c>
      <c r="G620" s="51">
        <f>'NEG Commercial'!E620</f>
        <v>3</v>
      </c>
      <c r="H620" s="48">
        <f t="shared" si="38"/>
        <v>2.8925141733194491E-5</v>
      </c>
      <c r="I620" s="48">
        <f t="shared" si="39"/>
        <v>0.99583477959042099</v>
      </c>
      <c r="K620" s="72"/>
      <c r="L620" s="72"/>
    </row>
    <row r="621" spans="2:12" x14ac:dyDescent="0.2">
      <c r="B621" s="51">
        <f>'NEG Commercial'!C621</f>
        <v>12619</v>
      </c>
      <c r="C621" s="45">
        <f>IF('NEG Commercial Win'!B621&gt;40,40*(Rates!$E$13+Rates!$E$17)+('NEG Commercial Win'!B621-40)*(Rates!$E$13+Rates!$E$19),'NEG Commercial Win'!B621*(Rates!$E$13+Rates!$E$17))+Rates!$E$26</f>
        <v>7188.1976700000005</v>
      </c>
      <c r="D621" s="45">
        <f>IF('NEG Commercial Win'!B621&gt;40,40*(Rates!$F$13+Rates!$F$17)+('NEG Commercial Win'!B621-40)*(Rates!$F$13+Rates!$F$19),'NEG Commercial Win'!B621*(Rates!$F$13+Rates!$F$17))+Rates!$F$26</f>
        <v>9210.8971799999999</v>
      </c>
      <c r="E621" s="46">
        <f t="shared" si="36"/>
        <v>2022.6995099999995</v>
      </c>
      <c r="F621" s="47">
        <f t="shared" si="37"/>
        <v>0.28139174837132702</v>
      </c>
      <c r="G621" s="51">
        <f>'NEG Commercial'!E621</f>
        <v>1</v>
      </c>
      <c r="H621" s="48">
        <f t="shared" si="38"/>
        <v>9.6417139110648316E-6</v>
      </c>
      <c r="I621" s="48">
        <f t="shared" si="39"/>
        <v>0.99584442130433204</v>
      </c>
      <c r="K621" s="72"/>
      <c r="L621" s="72"/>
    </row>
    <row r="622" spans="2:12" x14ac:dyDescent="0.2">
      <c r="B622" s="51">
        <f>'NEG Commercial'!C622</f>
        <v>12659</v>
      </c>
      <c r="C622" s="45">
        <f>IF('NEG Commercial Win'!B622&gt;40,40*(Rates!$E$13+Rates!$E$17)+('NEG Commercial Win'!B622-40)*(Rates!$E$13+Rates!$E$19),'NEG Commercial Win'!B622*(Rates!$E$13+Rates!$E$17))+Rates!$E$26</f>
        <v>7210.8428700000004</v>
      </c>
      <c r="D622" s="45">
        <f>IF('NEG Commercial Win'!B622&gt;40,40*(Rates!$F$13+Rates!$F$17)+('NEG Commercial Win'!B622-40)*(Rates!$F$13+Rates!$F$19),'NEG Commercial Win'!B622*(Rates!$F$13+Rates!$F$17))+Rates!$F$26</f>
        <v>9239.9539800000002</v>
      </c>
      <c r="E622" s="46">
        <f t="shared" si="36"/>
        <v>2029.1111099999998</v>
      </c>
      <c r="F622" s="47">
        <f t="shared" si="37"/>
        <v>0.28139721618979052</v>
      </c>
      <c r="G622" s="51">
        <f>'NEG Commercial'!E622</f>
        <v>2</v>
      </c>
      <c r="H622" s="48">
        <f t="shared" si="38"/>
        <v>1.9283427822129663E-5</v>
      </c>
      <c r="I622" s="48">
        <f t="shared" si="39"/>
        <v>0.99586370473215413</v>
      </c>
      <c r="K622" s="72"/>
      <c r="L622" s="72"/>
    </row>
    <row r="623" spans="2:12" x14ac:dyDescent="0.2">
      <c r="B623" s="51">
        <f>'NEG Commercial'!C623</f>
        <v>12679</v>
      </c>
      <c r="C623" s="45">
        <f>IF('NEG Commercial Win'!B623&gt;40,40*(Rates!$E$13+Rates!$E$17)+('NEG Commercial Win'!B623-40)*(Rates!$E$13+Rates!$E$19),'NEG Commercial Win'!B623*(Rates!$E$13+Rates!$E$17))+Rates!$E$26</f>
        <v>7222.1654699999999</v>
      </c>
      <c r="D623" s="45">
        <f>IF('NEG Commercial Win'!B623&gt;40,40*(Rates!$F$13+Rates!$F$17)+('NEG Commercial Win'!B623-40)*(Rates!$F$13+Rates!$F$19),'NEG Commercial Win'!B623*(Rates!$F$13+Rates!$F$17))+Rates!$F$26</f>
        <v>9254.4823799999995</v>
      </c>
      <c r="E623" s="46">
        <f t="shared" si="36"/>
        <v>2032.3169099999996</v>
      </c>
      <c r="F623" s="47">
        <f t="shared" si="37"/>
        <v>0.28139993724070678</v>
      </c>
      <c r="G623" s="51">
        <f>'NEG Commercial'!E623</f>
        <v>1</v>
      </c>
      <c r="H623" s="48">
        <f t="shared" si="38"/>
        <v>9.6417139110648316E-6</v>
      </c>
      <c r="I623" s="48">
        <f t="shared" si="39"/>
        <v>0.99587334644606518</v>
      </c>
      <c r="K623" s="72"/>
      <c r="L623" s="72"/>
    </row>
    <row r="624" spans="2:12" x14ac:dyDescent="0.2">
      <c r="B624" s="51">
        <f>'NEG Commercial'!C624</f>
        <v>12699</v>
      </c>
      <c r="C624" s="45">
        <f>IF('NEG Commercial Win'!B624&gt;40,40*(Rates!$E$13+Rates!$E$17)+('NEG Commercial Win'!B624-40)*(Rates!$E$13+Rates!$E$19),'NEG Commercial Win'!B624*(Rates!$E$13+Rates!$E$17))+Rates!$E$26</f>
        <v>7233.4880700000003</v>
      </c>
      <c r="D624" s="45">
        <f>IF('NEG Commercial Win'!B624&gt;40,40*(Rates!$F$13+Rates!$F$17)+('NEG Commercial Win'!B624-40)*(Rates!$F$13+Rates!$F$19),'NEG Commercial Win'!B624*(Rates!$F$13+Rates!$F$17))+Rates!$F$26</f>
        <v>9269.0107800000005</v>
      </c>
      <c r="E624" s="46">
        <f t="shared" si="36"/>
        <v>2035.5227100000002</v>
      </c>
      <c r="F624" s="47">
        <f t="shared" si="37"/>
        <v>0.28140264977308521</v>
      </c>
      <c r="G624" s="51">
        <f>'NEG Commercial'!E624</f>
        <v>1</v>
      </c>
      <c r="H624" s="48">
        <f t="shared" si="38"/>
        <v>9.6417139110648316E-6</v>
      </c>
      <c r="I624" s="48">
        <f t="shared" si="39"/>
        <v>0.99588298815997622</v>
      </c>
      <c r="K624" s="72"/>
      <c r="L624" s="72"/>
    </row>
    <row r="625" spans="2:12" x14ac:dyDescent="0.2">
      <c r="B625" s="51">
        <f>'NEG Commercial'!C625</f>
        <v>12719</v>
      </c>
      <c r="C625" s="45">
        <f>IF('NEG Commercial Win'!B625&gt;40,40*(Rates!$E$13+Rates!$E$17)+('NEG Commercial Win'!B625-40)*(Rates!$E$13+Rates!$E$19),'NEG Commercial Win'!B625*(Rates!$E$13+Rates!$E$17))+Rates!$E$26</f>
        <v>7244.8106699999998</v>
      </c>
      <c r="D625" s="45">
        <f>IF('NEG Commercial Win'!B625&gt;40,40*(Rates!$F$13+Rates!$F$17)+('NEG Commercial Win'!B625-40)*(Rates!$F$13+Rates!$F$19),'NEG Commercial Win'!B625*(Rates!$F$13+Rates!$F$17))+Rates!$F$26</f>
        <v>9283.5391799999998</v>
      </c>
      <c r="E625" s="46">
        <f t="shared" si="36"/>
        <v>2038.7285099999999</v>
      </c>
      <c r="F625" s="47">
        <f t="shared" si="37"/>
        <v>0.28140535382686543</v>
      </c>
      <c r="G625" s="51">
        <f>'NEG Commercial'!E625</f>
        <v>1</v>
      </c>
      <c r="H625" s="48">
        <f t="shared" si="38"/>
        <v>9.6417139110648316E-6</v>
      </c>
      <c r="I625" s="48">
        <f t="shared" si="39"/>
        <v>0.99589262987388727</v>
      </c>
      <c r="K625" s="72"/>
      <c r="L625" s="72"/>
    </row>
    <row r="626" spans="2:12" x14ac:dyDescent="0.2">
      <c r="B626" s="51">
        <f>'NEG Commercial'!C626</f>
        <v>12759</v>
      </c>
      <c r="C626" s="45">
        <f>IF('NEG Commercial Win'!B626&gt;40,40*(Rates!$E$13+Rates!$E$17)+('NEG Commercial Win'!B626-40)*(Rates!$E$13+Rates!$E$19),'NEG Commercial Win'!B626*(Rates!$E$13+Rates!$E$17))+Rates!$E$26</f>
        <v>7267.4558699999998</v>
      </c>
      <c r="D626" s="45">
        <f>IF('NEG Commercial Win'!B626&gt;40,40*(Rates!$F$13+Rates!$F$17)+('NEG Commercial Win'!B626-40)*(Rates!$F$13+Rates!$F$19),'NEG Commercial Win'!B626*(Rates!$F$13+Rates!$F$17))+Rates!$F$26</f>
        <v>9312.5959800000001</v>
      </c>
      <c r="E626" s="46">
        <f t="shared" si="36"/>
        <v>2045.1401100000003</v>
      </c>
      <c r="F626" s="47">
        <f t="shared" si="37"/>
        <v>0.28141073665714605</v>
      </c>
      <c r="G626" s="51">
        <f>'NEG Commercial'!E626</f>
        <v>1</v>
      </c>
      <c r="H626" s="48">
        <f t="shared" si="38"/>
        <v>9.6417139110648316E-6</v>
      </c>
      <c r="I626" s="48">
        <f t="shared" si="39"/>
        <v>0.99590227158779832</v>
      </c>
      <c r="K626" s="72"/>
      <c r="L626" s="72"/>
    </row>
    <row r="627" spans="2:12" x14ac:dyDescent="0.2">
      <c r="B627" s="51">
        <f>'NEG Commercial'!C627</f>
        <v>12779</v>
      </c>
      <c r="C627" s="45">
        <f>IF('NEG Commercial Win'!B627&gt;40,40*(Rates!$E$13+Rates!$E$17)+('NEG Commercial Win'!B627-40)*(Rates!$E$13+Rates!$E$19),'NEG Commercial Win'!B627*(Rates!$E$13+Rates!$E$17))+Rates!$E$26</f>
        <v>7278.7784700000002</v>
      </c>
      <c r="D627" s="45">
        <f>IF('NEG Commercial Win'!B627&gt;40,40*(Rates!$F$13+Rates!$F$17)+('NEG Commercial Win'!B627-40)*(Rates!$F$13+Rates!$F$19),'NEG Commercial Win'!B627*(Rates!$F$13+Rates!$F$17))+Rates!$F$26</f>
        <v>9327.1243799999993</v>
      </c>
      <c r="E627" s="46">
        <f t="shared" si="36"/>
        <v>2048.3459099999991</v>
      </c>
      <c r="F627" s="47">
        <f t="shared" si="37"/>
        <v>0.28141341551228705</v>
      </c>
      <c r="G627" s="51">
        <f>'NEG Commercial'!E627</f>
        <v>3</v>
      </c>
      <c r="H627" s="48">
        <f t="shared" si="38"/>
        <v>2.8925141733194491E-5</v>
      </c>
      <c r="I627" s="48">
        <f t="shared" si="39"/>
        <v>0.99593119672953156</v>
      </c>
      <c r="K627" s="72"/>
      <c r="L627" s="72"/>
    </row>
    <row r="628" spans="2:12" x14ac:dyDescent="0.2">
      <c r="B628" s="51">
        <f>'NEG Commercial'!C628</f>
        <v>12799</v>
      </c>
      <c r="C628" s="45">
        <f>IF('NEG Commercial Win'!B628&gt;40,40*(Rates!$E$13+Rates!$E$17)+('NEG Commercial Win'!B628-40)*(Rates!$E$13+Rates!$E$19),'NEG Commercial Win'!B628*(Rates!$E$13+Rates!$E$17))+Rates!$E$26</f>
        <v>7290.1010699999997</v>
      </c>
      <c r="D628" s="45">
        <f>IF('NEG Commercial Win'!B628&gt;40,40*(Rates!$F$13+Rates!$F$17)+('NEG Commercial Win'!B628-40)*(Rates!$F$13+Rates!$F$19),'NEG Commercial Win'!B628*(Rates!$F$13+Rates!$F$17))+Rates!$F$26</f>
        <v>9341.6527800000003</v>
      </c>
      <c r="E628" s="46">
        <f t="shared" si="36"/>
        <v>2051.5517100000006</v>
      </c>
      <c r="F628" s="47">
        <f t="shared" si="37"/>
        <v>0.28141608604611579</v>
      </c>
      <c r="G628" s="51">
        <f>'NEG Commercial'!E628</f>
        <v>1</v>
      </c>
      <c r="H628" s="48">
        <f t="shared" si="38"/>
        <v>9.6417139110648316E-6</v>
      </c>
      <c r="I628" s="48">
        <f t="shared" si="39"/>
        <v>0.99594083844344261</v>
      </c>
      <c r="K628" s="72"/>
      <c r="L628" s="72"/>
    </row>
    <row r="629" spans="2:12" x14ac:dyDescent="0.2">
      <c r="B629" s="51">
        <f>'NEG Commercial'!C629</f>
        <v>12819</v>
      </c>
      <c r="C629" s="45">
        <f>IF('NEG Commercial Win'!B629&gt;40,40*(Rates!$E$13+Rates!$E$17)+('NEG Commercial Win'!B629-40)*(Rates!$E$13+Rates!$E$19),'NEG Commercial Win'!B629*(Rates!$E$13+Rates!$E$17))+Rates!$E$26</f>
        <v>7301.4236700000001</v>
      </c>
      <c r="D629" s="45">
        <f>IF('NEG Commercial Win'!B629&gt;40,40*(Rates!$F$13+Rates!$F$17)+('NEG Commercial Win'!B629-40)*(Rates!$F$13+Rates!$F$19),'NEG Commercial Win'!B629*(Rates!$F$13+Rates!$F$17))+Rates!$F$26</f>
        <v>9356.1811799999996</v>
      </c>
      <c r="E629" s="46">
        <f t="shared" si="36"/>
        <v>2054.7575099999995</v>
      </c>
      <c r="F629" s="47">
        <f t="shared" si="37"/>
        <v>0.28141874829734398</v>
      </c>
      <c r="G629" s="51">
        <f>'NEG Commercial'!E629</f>
        <v>2</v>
      </c>
      <c r="H629" s="48">
        <f t="shared" si="38"/>
        <v>1.9283427822129663E-5</v>
      </c>
      <c r="I629" s="48">
        <f t="shared" si="39"/>
        <v>0.9959601218712647</v>
      </c>
      <c r="K629" s="72"/>
      <c r="L629" s="72"/>
    </row>
    <row r="630" spans="2:12" x14ac:dyDescent="0.2">
      <c r="B630" s="51">
        <f>'NEG Commercial'!C630</f>
        <v>12839</v>
      </c>
      <c r="C630" s="45">
        <f>IF('NEG Commercial Win'!B630&gt;40,40*(Rates!$E$13+Rates!$E$17)+('NEG Commercial Win'!B630-40)*(Rates!$E$13+Rates!$E$19),'NEG Commercial Win'!B630*(Rates!$E$13+Rates!$E$17))+Rates!$E$26</f>
        <v>7312.7462700000005</v>
      </c>
      <c r="D630" s="45">
        <f>IF('NEG Commercial Win'!B630&gt;40,40*(Rates!$F$13+Rates!$F$17)+('NEG Commercial Win'!B630-40)*(Rates!$F$13+Rates!$F$19),'NEG Commercial Win'!B630*(Rates!$F$13+Rates!$F$17))+Rates!$F$26</f>
        <v>9370.7095799999988</v>
      </c>
      <c r="E630" s="46">
        <f t="shared" si="36"/>
        <v>2057.9633099999983</v>
      </c>
      <c r="F630" s="47">
        <f t="shared" si="37"/>
        <v>0.28142140230444479</v>
      </c>
      <c r="G630" s="51">
        <f>'NEG Commercial'!E630</f>
        <v>3</v>
      </c>
      <c r="H630" s="48">
        <f t="shared" si="38"/>
        <v>2.8925141733194491E-5</v>
      </c>
      <c r="I630" s="48">
        <f t="shared" si="39"/>
        <v>0.99598904701299795</v>
      </c>
      <c r="K630" s="72"/>
      <c r="L630" s="72"/>
    </row>
    <row r="631" spans="2:12" x14ac:dyDescent="0.2">
      <c r="B631" s="51">
        <f>'NEG Commercial'!C631</f>
        <v>12859</v>
      </c>
      <c r="C631" s="45">
        <f>IF('NEG Commercial Win'!B631&gt;40,40*(Rates!$E$13+Rates!$E$17)+('NEG Commercial Win'!B631-40)*(Rates!$E$13+Rates!$E$19),'NEG Commercial Win'!B631*(Rates!$E$13+Rates!$E$17))+Rates!$E$26</f>
        <v>7324.0688700000001</v>
      </c>
      <c r="D631" s="45">
        <f>IF('NEG Commercial Win'!B631&gt;40,40*(Rates!$F$13+Rates!$F$17)+('NEG Commercial Win'!B631-40)*(Rates!$F$13+Rates!$F$19),'NEG Commercial Win'!B631*(Rates!$F$13+Rates!$F$17))+Rates!$F$26</f>
        <v>9385.2379799999999</v>
      </c>
      <c r="E631" s="46">
        <f t="shared" si="36"/>
        <v>2061.1691099999998</v>
      </c>
      <c r="F631" s="47">
        <f t="shared" si="37"/>
        <v>0.28142404810565358</v>
      </c>
      <c r="G631" s="51">
        <f>'NEG Commercial'!E631</f>
        <v>2</v>
      </c>
      <c r="H631" s="48">
        <f t="shared" si="38"/>
        <v>1.9283427822129663E-5</v>
      </c>
      <c r="I631" s="48">
        <f t="shared" si="39"/>
        <v>0.99600833044082004</v>
      </c>
      <c r="K631" s="72"/>
      <c r="L631" s="72"/>
    </row>
    <row r="632" spans="2:12" x14ac:dyDescent="0.2">
      <c r="B632" s="51">
        <f>'NEG Commercial'!C632</f>
        <v>12879</v>
      </c>
      <c r="C632" s="45">
        <f>IF('NEG Commercial Win'!B632&gt;40,40*(Rates!$E$13+Rates!$E$17)+('NEG Commercial Win'!B632-40)*(Rates!$E$13+Rates!$E$19),'NEG Commercial Win'!B632*(Rates!$E$13+Rates!$E$17))+Rates!$E$26</f>
        <v>7335.3914700000005</v>
      </c>
      <c r="D632" s="45">
        <f>IF('NEG Commercial Win'!B632&gt;40,40*(Rates!$F$13+Rates!$F$17)+('NEG Commercial Win'!B632-40)*(Rates!$F$13+Rates!$F$19),'NEG Commercial Win'!B632*(Rates!$F$13+Rates!$F$17))+Rates!$F$26</f>
        <v>9399.7663799999991</v>
      </c>
      <c r="E632" s="46">
        <f t="shared" si="36"/>
        <v>2064.3749099999986</v>
      </c>
      <c r="F632" s="47">
        <f t="shared" si="37"/>
        <v>0.28142668573896829</v>
      </c>
      <c r="G632" s="51">
        <f>'NEG Commercial'!E632</f>
        <v>1</v>
      </c>
      <c r="H632" s="48">
        <f t="shared" si="38"/>
        <v>9.6417139110648316E-6</v>
      </c>
      <c r="I632" s="48">
        <f t="shared" si="39"/>
        <v>0.99601797215473109</v>
      </c>
      <c r="K632" s="72"/>
      <c r="L632" s="72"/>
    </row>
    <row r="633" spans="2:12" x14ac:dyDescent="0.2">
      <c r="B633" s="51">
        <f>'NEG Commercial'!C633</f>
        <v>12899</v>
      </c>
      <c r="C633" s="45">
        <f>IF('NEG Commercial Win'!B633&gt;40,40*(Rates!$E$13+Rates!$E$17)+('NEG Commercial Win'!B633-40)*(Rates!$E$13+Rates!$E$19),'NEG Commercial Win'!B633*(Rates!$E$13+Rates!$E$17))+Rates!$E$26</f>
        <v>7346.71407</v>
      </c>
      <c r="D633" s="45">
        <f>IF('NEG Commercial Win'!B633&gt;40,40*(Rates!$F$13+Rates!$F$17)+('NEG Commercial Win'!B633-40)*(Rates!$F$13+Rates!$F$19),'NEG Commercial Win'!B633*(Rates!$F$13+Rates!$F$17))+Rates!$F$26</f>
        <v>9414.2947800000002</v>
      </c>
      <c r="E633" s="46">
        <f t="shared" si="36"/>
        <v>2067.5807100000002</v>
      </c>
      <c r="F633" s="47">
        <f t="shared" si="37"/>
        <v>0.28142931524215425</v>
      </c>
      <c r="G633" s="51">
        <f>'NEG Commercial'!E633</f>
        <v>1</v>
      </c>
      <c r="H633" s="48">
        <f t="shared" si="38"/>
        <v>9.6417139110648316E-6</v>
      </c>
      <c r="I633" s="48">
        <f t="shared" si="39"/>
        <v>0.99602761386864214</v>
      </c>
      <c r="K633" s="72"/>
      <c r="L633" s="72"/>
    </row>
    <row r="634" spans="2:12" x14ac:dyDescent="0.2">
      <c r="B634" s="51">
        <f>'NEG Commercial'!C634</f>
        <v>12939</v>
      </c>
      <c r="C634" s="45">
        <f>IF('NEG Commercial Win'!B634&gt;40,40*(Rates!$E$13+Rates!$E$17)+('NEG Commercial Win'!B634-40)*(Rates!$E$13+Rates!$E$19),'NEG Commercial Win'!B634*(Rates!$E$13+Rates!$E$17))+Rates!$E$26</f>
        <v>7369.3592699999999</v>
      </c>
      <c r="D634" s="45">
        <f>IF('NEG Commercial Win'!B634&gt;40,40*(Rates!$F$13+Rates!$F$17)+('NEG Commercial Win'!B634-40)*(Rates!$F$13+Rates!$F$19),'NEG Commercial Win'!B634*(Rates!$F$13+Rates!$F$17))+Rates!$F$26</f>
        <v>9443.3515800000005</v>
      </c>
      <c r="E634" s="46">
        <f t="shared" si="36"/>
        <v>2073.9923100000005</v>
      </c>
      <c r="F634" s="47">
        <f t="shared" si="37"/>
        <v>0.28143455000803624</v>
      </c>
      <c r="G634" s="51">
        <f>'NEG Commercial'!E634</f>
        <v>2</v>
      </c>
      <c r="H634" s="48">
        <f t="shared" si="38"/>
        <v>1.9283427822129663E-5</v>
      </c>
      <c r="I634" s="48">
        <f t="shared" si="39"/>
        <v>0.99604689729646423</v>
      </c>
      <c r="K634" s="72"/>
      <c r="L634" s="72"/>
    </row>
    <row r="635" spans="2:12" x14ac:dyDescent="0.2">
      <c r="B635" s="51">
        <f>'NEG Commercial'!C635</f>
        <v>12979</v>
      </c>
      <c r="C635" s="45">
        <f>IF('NEG Commercial Win'!B635&gt;40,40*(Rates!$E$13+Rates!$E$17)+('NEG Commercial Win'!B635-40)*(Rates!$E$13+Rates!$E$19),'NEG Commercial Win'!B635*(Rates!$E$13+Rates!$E$17))+Rates!$E$26</f>
        <v>7392.0044699999999</v>
      </c>
      <c r="D635" s="45">
        <f>IF('NEG Commercial Win'!B635&gt;40,40*(Rates!$F$13+Rates!$F$17)+('NEG Commercial Win'!B635-40)*(Rates!$F$13+Rates!$F$19),'NEG Commercial Win'!B635*(Rates!$F$13+Rates!$F$17))+Rates!$F$26</f>
        <v>9472.4083799999989</v>
      </c>
      <c r="E635" s="46">
        <f t="shared" si="36"/>
        <v>2080.4039099999991</v>
      </c>
      <c r="F635" s="47">
        <f t="shared" si="37"/>
        <v>0.2814397527007988</v>
      </c>
      <c r="G635" s="51">
        <f>'NEG Commercial'!E635</f>
        <v>1</v>
      </c>
      <c r="H635" s="48">
        <f t="shared" si="38"/>
        <v>9.6417139110648316E-6</v>
      </c>
      <c r="I635" s="48">
        <f t="shared" si="39"/>
        <v>0.99605653901037527</v>
      </c>
      <c r="K635" s="72"/>
      <c r="L635" s="72"/>
    </row>
    <row r="636" spans="2:12" x14ac:dyDescent="0.2">
      <c r="B636" s="51">
        <f>'NEG Commercial'!C636</f>
        <v>12999</v>
      </c>
      <c r="C636" s="45">
        <f>IF('NEG Commercial Win'!B636&gt;40,40*(Rates!$E$13+Rates!$E$17)+('NEG Commercial Win'!B636-40)*(Rates!$E$13+Rates!$E$19),'NEG Commercial Win'!B636*(Rates!$E$13+Rates!$E$17))+Rates!$E$26</f>
        <v>7403.3270700000003</v>
      </c>
      <c r="D636" s="45">
        <f>IF('NEG Commercial Win'!B636&gt;40,40*(Rates!$F$13+Rates!$F$17)+('NEG Commercial Win'!B636-40)*(Rates!$F$13+Rates!$F$19),'NEG Commercial Win'!B636*(Rates!$F$13+Rates!$F$17))+Rates!$F$26</f>
        <v>9486.93678</v>
      </c>
      <c r="E636" s="46">
        <f t="shared" si="36"/>
        <v>2083.6097099999997</v>
      </c>
      <c r="F636" s="47">
        <f t="shared" si="37"/>
        <v>0.2814423421117338</v>
      </c>
      <c r="G636" s="51">
        <f>'NEG Commercial'!E636</f>
        <v>2</v>
      </c>
      <c r="H636" s="48">
        <f t="shared" si="38"/>
        <v>1.9283427822129663E-5</v>
      </c>
      <c r="I636" s="48">
        <f t="shared" si="39"/>
        <v>0.99607582243819737</v>
      </c>
      <c r="K636" s="72"/>
      <c r="L636" s="72"/>
    </row>
    <row r="637" spans="2:12" x14ac:dyDescent="0.2">
      <c r="B637" s="51">
        <f>'NEG Commercial'!C637</f>
        <v>13019</v>
      </c>
      <c r="C637" s="45">
        <f>IF('NEG Commercial Win'!B637&gt;40,40*(Rates!$E$13+Rates!$E$17)+('NEG Commercial Win'!B637-40)*(Rates!$E$13+Rates!$E$19),'NEG Commercial Win'!B637*(Rates!$E$13+Rates!$E$17))+Rates!$E$26</f>
        <v>7414.6496699999998</v>
      </c>
      <c r="D637" s="45">
        <f>IF('NEG Commercial Win'!B637&gt;40,40*(Rates!$F$13+Rates!$F$17)+('NEG Commercial Win'!B637-40)*(Rates!$F$13+Rates!$F$19),'NEG Commercial Win'!B637*(Rates!$F$13+Rates!$F$17))+Rates!$F$26</f>
        <v>9501.4651799999992</v>
      </c>
      <c r="E637" s="46">
        <f t="shared" si="36"/>
        <v>2086.8155099999994</v>
      </c>
      <c r="F637" s="47">
        <f t="shared" si="37"/>
        <v>0.2814449236143074</v>
      </c>
      <c r="G637" s="51">
        <f>'NEG Commercial'!E637</f>
        <v>1</v>
      </c>
      <c r="H637" s="48">
        <f t="shared" si="38"/>
        <v>9.6417139110648316E-6</v>
      </c>
      <c r="I637" s="48">
        <f t="shared" si="39"/>
        <v>0.99608546415210841</v>
      </c>
      <c r="K637" s="72"/>
      <c r="L637" s="72"/>
    </row>
    <row r="638" spans="2:12" x14ac:dyDescent="0.2">
      <c r="B638" s="51">
        <f>'NEG Commercial'!C638</f>
        <v>13039</v>
      </c>
      <c r="C638" s="45">
        <f>IF('NEG Commercial Win'!B638&gt;40,40*(Rates!$E$13+Rates!$E$17)+('NEG Commercial Win'!B638-40)*(Rates!$E$13+Rates!$E$19),'NEG Commercial Win'!B638*(Rates!$E$13+Rates!$E$17))+Rates!$E$26</f>
        <v>7425.9722700000002</v>
      </c>
      <c r="D638" s="45">
        <f>IF('NEG Commercial Win'!B638&gt;40,40*(Rates!$F$13+Rates!$F$17)+('NEG Commercial Win'!B638-40)*(Rates!$F$13+Rates!$F$19),'NEG Commercial Win'!B638*(Rates!$F$13+Rates!$F$17))+Rates!$F$26</f>
        <v>9515.9935800000003</v>
      </c>
      <c r="E638" s="46">
        <f t="shared" si="36"/>
        <v>2090.0213100000001</v>
      </c>
      <c r="F638" s="47">
        <f t="shared" si="37"/>
        <v>0.28144749724469414</v>
      </c>
      <c r="G638" s="51">
        <f>'NEG Commercial'!E638</f>
        <v>2</v>
      </c>
      <c r="H638" s="48">
        <f t="shared" si="38"/>
        <v>1.9283427822129663E-5</v>
      </c>
      <c r="I638" s="48">
        <f t="shared" si="39"/>
        <v>0.99610474757993051</v>
      </c>
      <c r="K638" s="72"/>
      <c r="L638" s="72"/>
    </row>
    <row r="639" spans="2:12" x14ac:dyDescent="0.2">
      <c r="B639" s="51">
        <f>'NEG Commercial'!C639</f>
        <v>13079</v>
      </c>
      <c r="C639" s="45">
        <f>IF('NEG Commercial Win'!B639&gt;40,40*(Rates!$E$13+Rates!$E$17)+('NEG Commercial Win'!B639-40)*(Rates!$E$13+Rates!$E$19),'NEG Commercial Win'!B639*(Rates!$E$13+Rates!$E$17))+Rates!$E$26</f>
        <v>7448.6174700000001</v>
      </c>
      <c r="D639" s="45">
        <f>IF('NEG Commercial Win'!B639&gt;40,40*(Rates!$F$13+Rates!$F$17)+('NEG Commercial Win'!B639-40)*(Rates!$F$13+Rates!$F$19),'NEG Commercial Win'!B639*(Rates!$F$13+Rates!$F$17))+Rates!$F$26</f>
        <v>9545.0503799999988</v>
      </c>
      <c r="E639" s="46">
        <f t="shared" si="36"/>
        <v>2096.4329099999986</v>
      </c>
      <c r="F639" s="47">
        <f t="shared" si="37"/>
        <v>0.28145262103250396</v>
      </c>
      <c r="G639" s="51">
        <f>'NEG Commercial'!E639</f>
        <v>1</v>
      </c>
      <c r="H639" s="48">
        <f t="shared" si="38"/>
        <v>9.6417139110648316E-6</v>
      </c>
      <c r="I639" s="48">
        <f t="shared" si="39"/>
        <v>0.99611438929384155</v>
      </c>
      <c r="K639" s="72"/>
      <c r="L639" s="72"/>
    </row>
    <row r="640" spans="2:12" x14ac:dyDescent="0.2">
      <c r="B640" s="51">
        <f>'NEG Commercial'!C640</f>
        <v>13099</v>
      </c>
      <c r="C640" s="45">
        <f>IF('NEG Commercial Win'!B640&gt;40,40*(Rates!$E$13+Rates!$E$17)+('NEG Commercial Win'!B640-40)*(Rates!$E$13+Rates!$E$19),'NEG Commercial Win'!B640*(Rates!$E$13+Rates!$E$17))+Rates!$E$26</f>
        <v>7459.9400700000006</v>
      </c>
      <c r="D640" s="45">
        <f>IF('NEG Commercial Win'!B640&gt;40,40*(Rates!$F$13+Rates!$F$17)+('NEG Commercial Win'!B640-40)*(Rates!$F$13+Rates!$F$19),'NEG Commercial Win'!B640*(Rates!$F$13+Rates!$F$17))+Rates!$F$26</f>
        <v>9559.5787799999998</v>
      </c>
      <c r="E640" s="46">
        <f t="shared" si="36"/>
        <v>2099.6387099999993</v>
      </c>
      <c r="F640" s="47">
        <f t="shared" si="37"/>
        <v>0.28145517126118136</v>
      </c>
      <c r="G640" s="51">
        <f>'NEG Commercial'!E640</f>
        <v>2</v>
      </c>
      <c r="H640" s="48">
        <f t="shared" si="38"/>
        <v>1.9283427822129663E-5</v>
      </c>
      <c r="I640" s="48">
        <f t="shared" si="39"/>
        <v>0.99613367272166364</v>
      </c>
      <c r="K640" s="72"/>
      <c r="L640" s="72"/>
    </row>
    <row r="641" spans="2:12" x14ac:dyDescent="0.2">
      <c r="B641" s="51">
        <f>'NEG Commercial'!C641</f>
        <v>13159</v>
      </c>
      <c r="C641" s="45">
        <f>IF('NEG Commercial Win'!B641&gt;40,40*(Rates!$E$13+Rates!$E$17)+('NEG Commercial Win'!B641-40)*(Rates!$E$13+Rates!$E$19),'NEG Commercial Win'!B641*(Rates!$E$13+Rates!$E$17))+Rates!$E$26</f>
        <v>7493.90787</v>
      </c>
      <c r="D641" s="45">
        <f>IF('NEG Commercial Win'!B641&gt;40,40*(Rates!$F$13+Rates!$F$17)+('NEG Commercial Win'!B641-40)*(Rates!$F$13+Rates!$F$19),'NEG Commercial Win'!B641*(Rates!$F$13+Rates!$F$17))+Rates!$F$26</f>
        <v>9603.1639799999994</v>
      </c>
      <c r="E641" s="46">
        <f t="shared" si="36"/>
        <v>2109.2561099999994</v>
      </c>
      <c r="F641" s="47">
        <f t="shared" si="37"/>
        <v>0.28146277570930417</v>
      </c>
      <c r="G641" s="51">
        <f>'NEG Commercial'!E641</f>
        <v>1</v>
      </c>
      <c r="H641" s="48">
        <f t="shared" si="38"/>
        <v>9.6417139110648316E-6</v>
      </c>
      <c r="I641" s="48">
        <f t="shared" si="39"/>
        <v>0.99614331443557469</v>
      </c>
      <c r="K641" s="72"/>
      <c r="L641" s="72"/>
    </row>
    <row r="642" spans="2:12" x14ac:dyDescent="0.2">
      <c r="B642" s="51">
        <f>'NEG Commercial'!C642</f>
        <v>13179</v>
      </c>
      <c r="C642" s="45">
        <f>IF('NEG Commercial Win'!B642&gt;40,40*(Rates!$E$13+Rates!$E$17)+('NEG Commercial Win'!B642-40)*(Rates!$E$13+Rates!$E$19),'NEG Commercial Win'!B642*(Rates!$E$13+Rates!$E$17))+Rates!$E$26</f>
        <v>7505.2304700000004</v>
      </c>
      <c r="D642" s="45">
        <f>IF('NEG Commercial Win'!B642&gt;40,40*(Rates!$F$13+Rates!$F$17)+('NEG Commercial Win'!B642-40)*(Rates!$F$13+Rates!$F$19),'NEG Commercial Win'!B642*(Rates!$F$13+Rates!$F$17))+Rates!$F$26</f>
        <v>9617.6923800000004</v>
      </c>
      <c r="E642" s="46">
        <f t="shared" si="36"/>
        <v>2112.46191</v>
      </c>
      <c r="F642" s="47">
        <f t="shared" si="37"/>
        <v>0.28146529522896846</v>
      </c>
      <c r="G642" s="51">
        <f>'NEG Commercial'!E642</f>
        <v>2</v>
      </c>
      <c r="H642" s="48">
        <f t="shared" si="38"/>
        <v>1.9283427822129663E-5</v>
      </c>
      <c r="I642" s="48">
        <f t="shared" si="39"/>
        <v>0.99616259786339678</v>
      </c>
      <c r="K642" s="72"/>
      <c r="L642" s="72"/>
    </row>
    <row r="643" spans="2:12" x14ac:dyDescent="0.2">
      <c r="B643" s="51">
        <f>'NEG Commercial'!C643</f>
        <v>13199</v>
      </c>
      <c r="C643" s="45">
        <f>IF('NEG Commercial Win'!B643&gt;40,40*(Rates!$E$13+Rates!$E$17)+('NEG Commercial Win'!B643-40)*(Rates!$E$13+Rates!$E$19),'NEG Commercial Win'!B643*(Rates!$E$13+Rates!$E$17))+Rates!$E$26</f>
        <v>7516.5530699999999</v>
      </c>
      <c r="D643" s="45">
        <f>IF('NEG Commercial Win'!B643&gt;40,40*(Rates!$F$13+Rates!$F$17)+('NEG Commercial Win'!B643-40)*(Rates!$F$13+Rates!$F$19),'NEG Commercial Win'!B643*(Rates!$F$13+Rates!$F$17))+Rates!$F$26</f>
        <v>9632.2207799999996</v>
      </c>
      <c r="E643" s="46">
        <f t="shared" si="36"/>
        <v>2115.6677099999997</v>
      </c>
      <c r="F643" s="47">
        <f t="shared" si="37"/>
        <v>0.28146780715804881</v>
      </c>
      <c r="G643" s="51">
        <f>'NEG Commercial'!E643</f>
        <v>1</v>
      </c>
      <c r="H643" s="48">
        <f t="shared" si="38"/>
        <v>9.6417139110648316E-6</v>
      </c>
      <c r="I643" s="48">
        <f t="shared" si="39"/>
        <v>0.99617223957730783</v>
      </c>
      <c r="K643" s="72"/>
      <c r="L643" s="72"/>
    </row>
    <row r="644" spans="2:12" x14ac:dyDescent="0.2">
      <c r="B644" s="51">
        <f>'NEG Commercial'!C644</f>
        <v>13319</v>
      </c>
      <c r="C644" s="45">
        <f>IF('NEG Commercial Win'!B644&gt;40,40*(Rates!$E$13+Rates!$E$17)+('NEG Commercial Win'!B644-40)*(Rates!$E$13+Rates!$E$19),'NEG Commercial Win'!B644*(Rates!$E$13+Rates!$E$17))+Rates!$E$26</f>
        <v>7584.4886699999997</v>
      </c>
      <c r="D644" s="45">
        <f>IF('NEG Commercial Win'!B644&gt;40,40*(Rates!$F$13+Rates!$F$17)+('NEG Commercial Win'!B644-40)*(Rates!$F$13+Rates!$F$19),'NEG Commercial Win'!B644*(Rates!$F$13+Rates!$F$17))+Rates!$F$26</f>
        <v>9719.3911799999987</v>
      </c>
      <c r="E644" s="46">
        <f t="shared" si="36"/>
        <v>2134.902509999999</v>
      </c>
      <c r="F644" s="47">
        <f t="shared" si="37"/>
        <v>0.28148272123399443</v>
      </c>
      <c r="G644" s="51">
        <f>'NEG Commercial'!E644</f>
        <v>1</v>
      </c>
      <c r="H644" s="48">
        <f t="shared" si="38"/>
        <v>9.6417139110648316E-6</v>
      </c>
      <c r="I644" s="48">
        <f t="shared" si="39"/>
        <v>0.99618188129121887</v>
      </c>
      <c r="K644" s="72"/>
      <c r="L644" s="72"/>
    </row>
    <row r="645" spans="2:12" x14ac:dyDescent="0.2">
      <c r="B645" s="51">
        <f>'NEG Commercial'!C645</f>
        <v>13339</v>
      </c>
      <c r="C645" s="45">
        <f>IF('NEG Commercial Win'!B645&gt;40,40*(Rates!$E$13+Rates!$E$17)+('NEG Commercial Win'!B645-40)*(Rates!$E$13+Rates!$E$19),'NEG Commercial Win'!B645*(Rates!$E$13+Rates!$E$17))+Rates!$E$26</f>
        <v>7595.8112700000001</v>
      </c>
      <c r="D645" s="45">
        <f>IF('NEG Commercial Win'!B645&gt;40,40*(Rates!$F$13+Rates!$F$17)+('NEG Commercial Win'!B645-40)*(Rates!$F$13+Rates!$F$19),'NEG Commercial Win'!B645*(Rates!$F$13+Rates!$F$17))+Rates!$F$26</f>
        <v>9733.9195799999998</v>
      </c>
      <c r="E645" s="46">
        <f t="shared" si="36"/>
        <v>2138.1083099999996</v>
      </c>
      <c r="F645" s="47">
        <f t="shared" si="37"/>
        <v>0.28148518097659364</v>
      </c>
      <c r="G645" s="51">
        <f>'NEG Commercial'!E645</f>
        <v>1</v>
      </c>
      <c r="H645" s="48">
        <f t="shared" si="38"/>
        <v>9.6417139110648316E-6</v>
      </c>
      <c r="I645" s="48">
        <f t="shared" si="39"/>
        <v>0.99619152300512992</v>
      </c>
      <c r="K645" s="72"/>
      <c r="L645" s="72"/>
    </row>
    <row r="646" spans="2:12" x14ac:dyDescent="0.2">
      <c r="B646" s="51">
        <f>'NEG Commercial'!C646</f>
        <v>13359</v>
      </c>
      <c r="C646" s="45">
        <f>IF('NEG Commercial Win'!B646&gt;40,40*(Rates!$E$13+Rates!$E$17)+('NEG Commercial Win'!B646-40)*(Rates!$E$13+Rates!$E$19),'NEG Commercial Win'!B646*(Rates!$E$13+Rates!$E$17))+Rates!$E$26</f>
        <v>7607.1338700000006</v>
      </c>
      <c r="D646" s="45">
        <f>IF('NEG Commercial Win'!B646&gt;40,40*(Rates!$F$13+Rates!$F$17)+('NEG Commercial Win'!B646-40)*(Rates!$F$13+Rates!$F$19),'NEG Commercial Win'!B646*(Rates!$F$13+Rates!$F$17))+Rates!$F$26</f>
        <v>9748.447979999999</v>
      </c>
      <c r="E646" s="46">
        <f t="shared" si="36"/>
        <v>2141.3141099999984</v>
      </c>
      <c r="F646" s="47">
        <f t="shared" si="37"/>
        <v>0.28148763339693905</v>
      </c>
      <c r="G646" s="51">
        <f>'NEG Commercial'!E646</f>
        <v>2</v>
      </c>
      <c r="H646" s="48">
        <f t="shared" si="38"/>
        <v>1.9283427822129663E-5</v>
      </c>
      <c r="I646" s="48">
        <f t="shared" si="39"/>
        <v>0.99621080643295201</v>
      </c>
      <c r="K646" s="72"/>
      <c r="L646" s="72"/>
    </row>
    <row r="647" spans="2:12" x14ac:dyDescent="0.2">
      <c r="B647" s="51">
        <f>'NEG Commercial'!C647</f>
        <v>13379</v>
      </c>
      <c r="C647" s="45">
        <f>IF('NEG Commercial Win'!B647&gt;40,40*(Rates!$E$13+Rates!$E$17)+('NEG Commercial Win'!B647-40)*(Rates!$E$13+Rates!$E$19),'NEG Commercial Win'!B647*(Rates!$E$13+Rates!$E$17))+Rates!$E$26</f>
        <v>7618.4564700000001</v>
      </c>
      <c r="D647" s="45">
        <f>IF('NEG Commercial Win'!B647&gt;40,40*(Rates!$F$13+Rates!$F$17)+('NEG Commercial Win'!B647-40)*(Rates!$F$13+Rates!$F$19),'NEG Commercial Win'!B647*(Rates!$F$13+Rates!$F$17))+Rates!$F$26</f>
        <v>9762.9763800000001</v>
      </c>
      <c r="E647" s="46">
        <f t="shared" ref="E647:E710" si="40">D647-C647</f>
        <v>2144.51991</v>
      </c>
      <c r="F647" s="47">
        <f t="shared" ref="F647:F710" si="41">E647/C647</f>
        <v>0.28149007852767843</v>
      </c>
      <c r="G647" s="51">
        <f>'NEG Commercial'!E647</f>
        <v>2</v>
      </c>
      <c r="H647" s="48">
        <f t="shared" ref="H647:H710" si="42">G647/SUM($G$6:$G$950)</f>
        <v>1.9283427822129663E-5</v>
      </c>
      <c r="I647" s="48">
        <f t="shared" si="39"/>
        <v>0.9962300898607741</v>
      </c>
      <c r="K647" s="72"/>
      <c r="L647" s="72"/>
    </row>
    <row r="648" spans="2:12" x14ac:dyDescent="0.2">
      <c r="B648" s="51">
        <f>'NEG Commercial'!C648</f>
        <v>13439</v>
      </c>
      <c r="C648" s="45">
        <f>IF('NEG Commercial Win'!B648&gt;40,40*(Rates!$E$13+Rates!$E$17)+('NEG Commercial Win'!B648-40)*(Rates!$E$13+Rates!$E$19),'NEG Commercial Win'!B648*(Rates!$E$13+Rates!$E$17))+Rates!$E$26</f>
        <v>7652.4242700000004</v>
      </c>
      <c r="D648" s="45">
        <f>IF('NEG Commercial Win'!B648&gt;40,40*(Rates!$F$13+Rates!$F$17)+('NEG Commercial Win'!B648-40)*(Rates!$F$13+Rates!$F$19),'NEG Commercial Win'!B648*(Rates!$F$13+Rates!$F$17))+Rates!$F$26</f>
        <v>9806.5615799999996</v>
      </c>
      <c r="E648" s="46">
        <f t="shared" si="40"/>
        <v>2154.1373099999992</v>
      </c>
      <c r="F648" s="47">
        <f t="shared" si="41"/>
        <v>0.28149737050583046</v>
      </c>
      <c r="G648" s="51">
        <f>'NEG Commercial'!E648</f>
        <v>1</v>
      </c>
      <c r="H648" s="48">
        <f t="shared" si="42"/>
        <v>9.6417139110648316E-6</v>
      </c>
      <c r="I648" s="48">
        <f t="shared" ref="I648:I711" si="43">H648+I647</f>
        <v>0.99623973157468515</v>
      </c>
      <c r="K648" s="72"/>
      <c r="L648" s="72"/>
    </row>
    <row r="649" spans="2:12" x14ac:dyDescent="0.2">
      <c r="B649" s="51">
        <f>'NEG Commercial'!C649</f>
        <v>13459</v>
      </c>
      <c r="C649" s="45">
        <f>IF('NEG Commercial Win'!B649&gt;40,40*(Rates!$E$13+Rates!$E$17)+('NEG Commercial Win'!B649-40)*(Rates!$E$13+Rates!$E$19),'NEG Commercial Win'!B649*(Rates!$E$13+Rates!$E$17))+Rates!$E$26</f>
        <v>7663.7468699999999</v>
      </c>
      <c r="D649" s="45">
        <f>IF('NEG Commercial Win'!B649&gt;40,40*(Rates!$F$13+Rates!$F$17)+('NEG Commercial Win'!B649-40)*(Rates!$F$13+Rates!$F$19),'NEG Commercial Win'!B649*(Rates!$F$13+Rates!$F$17))+Rates!$F$26</f>
        <v>9821.0899799999988</v>
      </c>
      <c r="E649" s="46">
        <f t="shared" si="40"/>
        <v>2157.3431099999989</v>
      </c>
      <c r="F649" s="47">
        <f t="shared" si="41"/>
        <v>0.28149978680076093</v>
      </c>
      <c r="G649" s="51">
        <f>'NEG Commercial'!E649</f>
        <v>2</v>
      </c>
      <c r="H649" s="48">
        <f t="shared" si="42"/>
        <v>1.9283427822129663E-5</v>
      </c>
      <c r="I649" s="48">
        <f t="shared" si="43"/>
        <v>0.99625901500250724</v>
      </c>
      <c r="K649" s="72"/>
      <c r="L649" s="72"/>
    </row>
    <row r="650" spans="2:12" x14ac:dyDescent="0.2">
      <c r="B650" s="51">
        <f>'NEG Commercial'!C650</f>
        <v>13479</v>
      </c>
      <c r="C650" s="45">
        <f>IF('NEG Commercial Win'!B650&gt;40,40*(Rates!$E$13+Rates!$E$17)+('NEG Commercial Win'!B650-40)*(Rates!$E$13+Rates!$E$19),'NEG Commercial Win'!B650*(Rates!$E$13+Rates!$E$17))+Rates!$E$26</f>
        <v>7675.0694700000004</v>
      </c>
      <c r="D650" s="45">
        <f>IF('NEG Commercial Win'!B650&gt;40,40*(Rates!$F$13+Rates!$F$17)+('NEG Commercial Win'!B650-40)*(Rates!$F$13+Rates!$F$19),'NEG Commercial Win'!B650*(Rates!$F$13+Rates!$F$17))+Rates!$F$26</f>
        <v>9835.6183799999999</v>
      </c>
      <c r="E650" s="46">
        <f t="shared" si="40"/>
        <v>2160.5489099999995</v>
      </c>
      <c r="F650" s="47">
        <f t="shared" si="41"/>
        <v>0.28150219596644244</v>
      </c>
      <c r="G650" s="51">
        <f>'NEG Commercial'!E650</f>
        <v>2</v>
      </c>
      <c r="H650" s="48">
        <f t="shared" si="42"/>
        <v>1.9283427822129663E-5</v>
      </c>
      <c r="I650" s="48">
        <f t="shared" si="43"/>
        <v>0.99627829843032933</v>
      </c>
      <c r="K650" s="72"/>
      <c r="L650" s="72"/>
    </row>
    <row r="651" spans="2:12" x14ac:dyDescent="0.2">
      <c r="B651" s="51">
        <f>'NEG Commercial'!C651</f>
        <v>13499</v>
      </c>
      <c r="C651" s="45">
        <f>IF('NEG Commercial Win'!B651&gt;40,40*(Rates!$E$13+Rates!$E$17)+('NEG Commercial Win'!B651-40)*(Rates!$E$13+Rates!$E$19),'NEG Commercial Win'!B651*(Rates!$E$13+Rates!$E$17))+Rates!$E$26</f>
        <v>7686.3920699999999</v>
      </c>
      <c r="D651" s="45">
        <f>IF('NEG Commercial Win'!B651&gt;40,40*(Rates!$F$13+Rates!$F$17)+('NEG Commercial Win'!B651-40)*(Rates!$F$13+Rates!$F$19),'NEG Commercial Win'!B651*(Rates!$F$13+Rates!$F$17))+Rates!$F$26</f>
        <v>9850.1467799999991</v>
      </c>
      <c r="E651" s="46">
        <f t="shared" si="40"/>
        <v>2163.7547099999992</v>
      </c>
      <c r="F651" s="47">
        <f t="shared" si="41"/>
        <v>0.28150459803438044</v>
      </c>
      <c r="G651" s="51">
        <f>'NEG Commercial'!E651</f>
        <v>2</v>
      </c>
      <c r="H651" s="48">
        <f t="shared" si="42"/>
        <v>1.9283427822129663E-5</v>
      </c>
      <c r="I651" s="48">
        <f t="shared" si="43"/>
        <v>0.99629758185815143</v>
      </c>
      <c r="K651" s="72"/>
      <c r="L651" s="72"/>
    </row>
    <row r="652" spans="2:12" x14ac:dyDescent="0.2">
      <c r="B652" s="51">
        <f>'NEG Commercial'!C652</f>
        <v>13539</v>
      </c>
      <c r="C652" s="45">
        <f>IF('NEG Commercial Win'!B652&gt;40,40*(Rates!$E$13+Rates!$E$17)+('NEG Commercial Win'!B652-40)*(Rates!$E$13+Rates!$E$19),'NEG Commercial Win'!B652*(Rates!$E$13+Rates!$E$17))+Rates!$E$26</f>
        <v>7709.0372699999998</v>
      </c>
      <c r="D652" s="45">
        <f>IF('NEG Commercial Win'!B652&gt;40,40*(Rates!$F$13+Rates!$F$17)+('NEG Commercial Win'!B652-40)*(Rates!$F$13+Rates!$F$19),'NEG Commercial Win'!B652*(Rates!$F$13+Rates!$F$17))+Rates!$F$26</f>
        <v>9879.2035799999994</v>
      </c>
      <c r="E652" s="46">
        <f t="shared" si="40"/>
        <v>2170.1663099999996</v>
      </c>
      <c r="F652" s="47">
        <f t="shared" si="41"/>
        <v>0.28150938100212347</v>
      </c>
      <c r="G652" s="51">
        <f>'NEG Commercial'!E652</f>
        <v>2</v>
      </c>
      <c r="H652" s="48">
        <f t="shared" si="42"/>
        <v>1.9283427822129663E-5</v>
      </c>
      <c r="I652" s="48">
        <f t="shared" si="43"/>
        <v>0.99631686528597352</v>
      </c>
      <c r="K652" s="72"/>
      <c r="L652" s="72"/>
    </row>
    <row r="653" spans="2:12" x14ac:dyDescent="0.2">
      <c r="B653" s="51">
        <f>'NEG Commercial'!C653</f>
        <v>13579</v>
      </c>
      <c r="C653" s="45">
        <f>IF('NEG Commercial Win'!B653&gt;40,40*(Rates!$E$13+Rates!$E$17)+('NEG Commercial Win'!B653-40)*(Rates!$E$13+Rates!$E$19),'NEG Commercial Win'!B653*(Rates!$E$13+Rates!$E$17))+Rates!$E$26</f>
        <v>7731.6824699999997</v>
      </c>
      <c r="D653" s="45">
        <f>IF('NEG Commercial Win'!B653&gt;40,40*(Rates!$F$13+Rates!$F$17)+('NEG Commercial Win'!B653-40)*(Rates!$F$13+Rates!$F$19),'NEG Commercial Win'!B653*(Rates!$F$13+Rates!$F$17))+Rates!$F$26</f>
        <v>9908.2603799999997</v>
      </c>
      <c r="E653" s="46">
        <f t="shared" si="40"/>
        <v>2176.57791</v>
      </c>
      <c r="F653" s="47">
        <f t="shared" si="41"/>
        <v>0.28151413595235242</v>
      </c>
      <c r="G653" s="51">
        <f>'NEG Commercial'!E653</f>
        <v>2</v>
      </c>
      <c r="H653" s="48">
        <f t="shared" si="42"/>
        <v>1.9283427822129663E-5</v>
      </c>
      <c r="I653" s="48">
        <f t="shared" si="43"/>
        <v>0.99633614871379561</v>
      </c>
      <c r="K653" s="72"/>
      <c r="L653" s="72"/>
    </row>
    <row r="654" spans="2:12" x14ac:dyDescent="0.2">
      <c r="B654" s="51">
        <f>'NEG Commercial'!C654</f>
        <v>13599</v>
      </c>
      <c r="C654" s="45">
        <f>IF('NEG Commercial Win'!B654&gt;40,40*(Rates!$E$13+Rates!$E$17)+('NEG Commercial Win'!B654-40)*(Rates!$E$13+Rates!$E$19),'NEG Commercial Win'!B654*(Rates!$E$13+Rates!$E$17))+Rates!$E$26</f>
        <v>7743.0050700000002</v>
      </c>
      <c r="D654" s="45">
        <f>IF('NEG Commercial Win'!B654&gt;40,40*(Rates!$F$13+Rates!$F$17)+('NEG Commercial Win'!B654-40)*(Rates!$F$13+Rates!$F$19),'NEG Commercial Win'!B654*(Rates!$F$13+Rates!$F$17))+Rates!$F$26</f>
        <v>9922.788779999999</v>
      </c>
      <c r="E654" s="46">
        <f t="shared" si="40"/>
        <v>2179.7837099999988</v>
      </c>
      <c r="F654" s="47">
        <f t="shared" si="41"/>
        <v>0.28151650299771774</v>
      </c>
      <c r="G654" s="51">
        <f>'NEG Commercial'!E654</f>
        <v>1</v>
      </c>
      <c r="H654" s="48">
        <f t="shared" si="42"/>
        <v>9.6417139110648316E-6</v>
      </c>
      <c r="I654" s="48">
        <f t="shared" si="43"/>
        <v>0.99634579042770666</v>
      </c>
      <c r="K654" s="72"/>
      <c r="L654" s="72"/>
    </row>
    <row r="655" spans="2:12" x14ac:dyDescent="0.2">
      <c r="B655" s="51">
        <f>'NEG Commercial'!C655</f>
        <v>13659</v>
      </c>
      <c r="C655" s="45">
        <f>IF('NEG Commercial Win'!B655&gt;40,40*(Rates!$E$13+Rates!$E$17)+('NEG Commercial Win'!B655-40)*(Rates!$E$13+Rates!$E$19),'NEG Commercial Win'!B655*(Rates!$E$13+Rates!$E$17))+Rates!$E$26</f>
        <v>7776.9728700000005</v>
      </c>
      <c r="D655" s="45">
        <f>IF('NEG Commercial Win'!B655&gt;40,40*(Rates!$F$13+Rates!$F$17)+('NEG Commercial Win'!B655-40)*(Rates!$F$13+Rates!$F$19),'NEG Commercial Win'!B655*(Rates!$F$13+Rates!$F$17))+Rates!$F$26</f>
        <v>9966.3739800000003</v>
      </c>
      <c r="E655" s="46">
        <f t="shared" si="40"/>
        <v>2189.4011099999998</v>
      </c>
      <c r="F655" s="47">
        <f t="shared" si="41"/>
        <v>0.28152356277925394</v>
      </c>
      <c r="G655" s="51">
        <f>'NEG Commercial'!E655</f>
        <v>3</v>
      </c>
      <c r="H655" s="48">
        <f t="shared" si="42"/>
        <v>2.8925141733194491E-5</v>
      </c>
      <c r="I655" s="48">
        <f t="shared" si="43"/>
        <v>0.99637471556943991</v>
      </c>
      <c r="K655" s="72"/>
      <c r="L655" s="72"/>
    </row>
    <row r="656" spans="2:12" x14ac:dyDescent="0.2">
      <c r="B656" s="51">
        <f>'NEG Commercial'!C656</f>
        <v>13679</v>
      </c>
      <c r="C656" s="45">
        <f>IF('NEG Commercial Win'!B656&gt;40,40*(Rates!$E$13+Rates!$E$17)+('NEG Commercial Win'!B656-40)*(Rates!$E$13+Rates!$E$19),'NEG Commercial Win'!B656*(Rates!$E$13+Rates!$E$17))+Rates!$E$26</f>
        <v>7788.29547</v>
      </c>
      <c r="D656" s="45">
        <f>IF('NEG Commercial Win'!B656&gt;40,40*(Rates!$F$13+Rates!$F$17)+('NEG Commercial Win'!B656-40)*(Rates!$F$13+Rates!$F$19),'NEG Commercial Win'!B656*(Rates!$F$13+Rates!$F$17))+Rates!$F$26</f>
        <v>9980.9023799999995</v>
      </c>
      <c r="E656" s="46">
        <f t="shared" si="40"/>
        <v>2192.6069099999995</v>
      </c>
      <c r="F656" s="47">
        <f t="shared" si="41"/>
        <v>0.28152590235511438</v>
      </c>
      <c r="G656" s="51">
        <f>'NEG Commercial'!E656</f>
        <v>3</v>
      </c>
      <c r="H656" s="48">
        <f t="shared" si="42"/>
        <v>2.8925141733194491E-5</v>
      </c>
      <c r="I656" s="48">
        <f t="shared" si="43"/>
        <v>0.99640364071117316</v>
      </c>
      <c r="K656" s="72"/>
      <c r="L656" s="72"/>
    </row>
    <row r="657" spans="2:12" x14ac:dyDescent="0.2">
      <c r="B657" s="51">
        <f>'NEG Commercial'!C657</f>
        <v>13699</v>
      </c>
      <c r="C657" s="45">
        <f>IF('NEG Commercial Win'!B657&gt;40,40*(Rates!$E$13+Rates!$E$17)+('NEG Commercial Win'!B657-40)*(Rates!$E$13+Rates!$E$19),'NEG Commercial Win'!B657*(Rates!$E$13+Rates!$E$17))+Rates!$E$26</f>
        <v>7799.6180700000004</v>
      </c>
      <c r="D657" s="45">
        <f>IF('NEG Commercial Win'!B657&gt;40,40*(Rates!$F$13+Rates!$F$17)+('NEG Commercial Win'!B657-40)*(Rates!$F$13+Rates!$F$19),'NEG Commercial Win'!B657*(Rates!$F$13+Rates!$F$17))+Rates!$F$26</f>
        <v>9995.4307799999988</v>
      </c>
      <c r="E657" s="46">
        <f t="shared" si="40"/>
        <v>2195.8127099999983</v>
      </c>
      <c r="F657" s="47">
        <f t="shared" si="41"/>
        <v>0.28152823513831343</v>
      </c>
      <c r="G657" s="51">
        <f>'NEG Commercial'!E657</f>
        <v>1</v>
      </c>
      <c r="H657" s="48">
        <f t="shared" si="42"/>
        <v>9.6417139110648316E-6</v>
      </c>
      <c r="I657" s="48">
        <f t="shared" si="43"/>
        <v>0.9964132824250842</v>
      </c>
      <c r="K657" s="72"/>
      <c r="L657" s="72"/>
    </row>
    <row r="658" spans="2:12" x14ac:dyDescent="0.2">
      <c r="B658" s="51">
        <f>'NEG Commercial'!C658</f>
        <v>13719</v>
      </c>
      <c r="C658" s="45">
        <f>IF('NEG Commercial Win'!B658&gt;40,40*(Rates!$E$13+Rates!$E$17)+('NEG Commercial Win'!B658-40)*(Rates!$E$13+Rates!$E$19),'NEG Commercial Win'!B658*(Rates!$E$13+Rates!$E$17))+Rates!$E$26</f>
        <v>7810.94067</v>
      </c>
      <c r="D658" s="45">
        <f>IF('NEG Commercial Win'!B658&gt;40,40*(Rates!$F$13+Rates!$F$17)+('NEG Commercial Win'!B658-40)*(Rates!$F$13+Rates!$F$19),'NEG Commercial Win'!B658*(Rates!$F$13+Rates!$F$17))+Rates!$F$26</f>
        <v>10009.95918</v>
      </c>
      <c r="E658" s="46">
        <f t="shared" si="40"/>
        <v>2199.0185099999999</v>
      </c>
      <c r="F658" s="47">
        <f t="shared" si="41"/>
        <v>0.28153056115839115</v>
      </c>
      <c r="G658" s="51">
        <f>'NEG Commercial'!E658</f>
        <v>2</v>
      </c>
      <c r="H658" s="48">
        <f t="shared" si="42"/>
        <v>1.9283427822129663E-5</v>
      </c>
      <c r="I658" s="48">
        <f t="shared" si="43"/>
        <v>0.99643256585290629</v>
      </c>
      <c r="K658" s="72"/>
      <c r="L658" s="72"/>
    </row>
    <row r="659" spans="2:12" x14ac:dyDescent="0.2">
      <c r="B659" s="51">
        <f>'NEG Commercial'!C659</f>
        <v>13759</v>
      </c>
      <c r="C659" s="45">
        <f>IF('NEG Commercial Win'!B659&gt;40,40*(Rates!$E$13+Rates!$E$17)+('NEG Commercial Win'!B659-40)*(Rates!$E$13+Rates!$E$19),'NEG Commercial Win'!B659*(Rates!$E$13+Rates!$E$17))+Rates!$E$26</f>
        <v>7833.5858699999999</v>
      </c>
      <c r="D659" s="45">
        <f>IF('NEG Commercial Win'!B659&gt;40,40*(Rates!$F$13+Rates!$F$17)+('NEG Commercial Win'!B659-40)*(Rates!$F$13+Rates!$F$19),'NEG Commercial Win'!B659*(Rates!$F$13+Rates!$F$17))+Rates!$F$26</f>
        <v>10039.01598</v>
      </c>
      <c r="E659" s="46">
        <f t="shared" si="40"/>
        <v>2205.4301100000002</v>
      </c>
      <c r="F659" s="47">
        <f t="shared" si="41"/>
        <v>0.28153519302648561</v>
      </c>
      <c r="G659" s="51">
        <f>'NEG Commercial'!E659</f>
        <v>1</v>
      </c>
      <c r="H659" s="48">
        <f t="shared" si="42"/>
        <v>9.6417139110648316E-6</v>
      </c>
      <c r="I659" s="48">
        <f t="shared" si="43"/>
        <v>0.99644220756681734</v>
      </c>
      <c r="K659" s="72"/>
      <c r="L659" s="72"/>
    </row>
    <row r="660" spans="2:12" x14ac:dyDescent="0.2">
      <c r="B660" s="51">
        <f>'NEG Commercial'!C660</f>
        <v>13779</v>
      </c>
      <c r="C660" s="45">
        <f>IF('NEG Commercial Win'!B660&gt;40,40*(Rates!$E$13+Rates!$E$17)+('NEG Commercial Win'!B660-40)*(Rates!$E$13+Rates!$E$19),'NEG Commercial Win'!B660*(Rates!$E$13+Rates!$E$17))+Rates!$E$26</f>
        <v>7844.9084700000003</v>
      </c>
      <c r="D660" s="45">
        <f>IF('NEG Commercial Win'!B660&gt;40,40*(Rates!$F$13+Rates!$F$17)+('NEG Commercial Win'!B660-40)*(Rates!$F$13+Rates!$F$19),'NEG Commercial Win'!B660*(Rates!$F$13+Rates!$F$17))+Rates!$F$26</f>
        <v>10053.544379999999</v>
      </c>
      <c r="E660" s="46">
        <f t="shared" si="40"/>
        <v>2208.6359099999991</v>
      </c>
      <c r="F660" s="47">
        <f t="shared" si="41"/>
        <v>0.28153749893273122</v>
      </c>
      <c r="G660" s="51">
        <f>'NEG Commercial'!E660</f>
        <v>4</v>
      </c>
      <c r="H660" s="48">
        <f t="shared" si="42"/>
        <v>3.8566855644259326E-5</v>
      </c>
      <c r="I660" s="48">
        <f t="shared" si="43"/>
        <v>0.99648077442246163</v>
      </c>
      <c r="K660" s="72"/>
      <c r="L660" s="72"/>
    </row>
    <row r="661" spans="2:12" x14ac:dyDescent="0.2">
      <c r="B661" s="51">
        <f>'NEG Commercial'!C661</f>
        <v>13799</v>
      </c>
      <c r="C661" s="45">
        <f>IF('NEG Commercial Win'!B661&gt;40,40*(Rates!$E$13+Rates!$E$17)+('NEG Commercial Win'!B661-40)*(Rates!$E$13+Rates!$E$19),'NEG Commercial Win'!B661*(Rates!$E$13+Rates!$E$17))+Rates!$E$26</f>
        <v>7856.2310699999998</v>
      </c>
      <c r="D661" s="45">
        <f>IF('NEG Commercial Win'!B661&gt;40,40*(Rates!$F$13+Rates!$F$17)+('NEG Commercial Win'!B661-40)*(Rates!$F$13+Rates!$F$19),'NEG Commercial Win'!B661*(Rates!$F$13+Rates!$F$17))+Rates!$F$26</f>
        <v>10068.07278</v>
      </c>
      <c r="E661" s="46">
        <f t="shared" si="40"/>
        <v>2211.8417100000006</v>
      </c>
      <c r="F661" s="47">
        <f t="shared" si="41"/>
        <v>0.28153979819231573</v>
      </c>
      <c r="G661" s="51">
        <f>'NEG Commercial'!E661</f>
        <v>2</v>
      </c>
      <c r="H661" s="48">
        <f t="shared" si="42"/>
        <v>1.9283427822129663E-5</v>
      </c>
      <c r="I661" s="48">
        <f t="shared" si="43"/>
        <v>0.99650005785028373</v>
      </c>
      <c r="K661" s="72"/>
      <c r="L661" s="72"/>
    </row>
    <row r="662" spans="2:12" x14ac:dyDescent="0.2">
      <c r="B662" s="51">
        <f>'NEG Commercial'!C662</f>
        <v>13819</v>
      </c>
      <c r="C662" s="45">
        <f>IF('NEG Commercial Win'!B662&gt;40,40*(Rates!$E$13+Rates!$E$17)+('NEG Commercial Win'!B662-40)*(Rates!$E$13+Rates!$E$19),'NEG Commercial Win'!B662*(Rates!$E$13+Rates!$E$17))+Rates!$E$26</f>
        <v>7867.5536700000002</v>
      </c>
      <c r="D662" s="45">
        <f>IF('NEG Commercial Win'!B662&gt;40,40*(Rates!$F$13+Rates!$F$17)+('NEG Commercial Win'!B662-40)*(Rates!$F$13+Rates!$F$19),'NEG Commercial Win'!B662*(Rates!$F$13+Rates!$F$17))+Rates!$F$26</f>
        <v>10082.60118</v>
      </c>
      <c r="E662" s="46">
        <f t="shared" si="40"/>
        <v>2215.0475099999994</v>
      </c>
      <c r="F662" s="47">
        <f t="shared" si="41"/>
        <v>0.28154209083393511</v>
      </c>
      <c r="G662" s="51">
        <f>'NEG Commercial'!E662</f>
        <v>2</v>
      </c>
      <c r="H662" s="48">
        <f t="shared" si="42"/>
        <v>1.9283427822129663E-5</v>
      </c>
      <c r="I662" s="48">
        <f t="shared" si="43"/>
        <v>0.99651934127810582</v>
      </c>
      <c r="K662" s="72"/>
      <c r="L662" s="72"/>
    </row>
    <row r="663" spans="2:12" x14ac:dyDescent="0.2">
      <c r="B663" s="51">
        <f>'NEG Commercial'!C663</f>
        <v>13879</v>
      </c>
      <c r="C663" s="45">
        <f>IF('NEG Commercial Win'!B663&gt;40,40*(Rates!$E$13+Rates!$E$17)+('NEG Commercial Win'!B663-40)*(Rates!$E$13+Rates!$E$19),'NEG Commercial Win'!B663*(Rates!$E$13+Rates!$E$17))+Rates!$E$26</f>
        <v>7901.5214700000006</v>
      </c>
      <c r="D663" s="45">
        <f>IF('NEG Commercial Win'!B663&gt;40,40*(Rates!$F$13+Rates!$F$17)+('NEG Commercial Win'!B663-40)*(Rates!$F$13+Rates!$F$19),'NEG Commercial Win'!B663*(Rates!$F$13+Rates!$F$17))+Rates!$F$26</f>
        <v>10126.186379999999</v>
      </c>
      <c r="E663" s="46">
        <f t="shared" si="40"/>
        <v>2224.6649099999986</v>
      </c>
      <c r="F663" s="47">
        <f t="shared" si="41"/>
        <v>0.28154892933550407</v>
      </c>
      <c r="G663" s="51">
        <f>'NEG Commercial'!E663</f>
        <v>1</v>
      </c>
      <c r="H663" s="48">
        <f t="shared" si="42"/>
        <v>9.6417139110648316E-6</v>
      </c>
      <c r="I663" s="48">
        <f t="shared" si="43"/>
        <v>0.99652898299201687</v>
      </c>
      <c r="K663" s="72"/>
      <c r="L663" s="72"/>
    </row>
    <row r="664" spans="2:12" x14ac:dyDescent="0.2">
      <c r="B664" s="51">
        <f>'NEG Commercial'!C664</f>
        <v>13939</v>
      </c>
      <c r="C664" s="45">
        <f>IF('NEG Commercial Win'!B664&gt;40,40*(Rates!$E$13+Rates!$E$17)+('NEG Commercial Win'!B664-40)*(Rates!$E$13+Rates!$E$19),'NEG Commercial Win'!B664*(Rates!$E$13+Rates!$E$17))+Rates!$E$26</f>
        <v>7935.48927</v>
      </c>
      <c r="D664" s="45">
        <f>IF('NEG Commercial Win'!B664&gt;40,40*(Rates!$F$13+Rates!$F$17)+('NEG Commercial Win'!B664-40)*(Rates!$F$13+Rates!$F$19),'NEG Commercial Win'!B664*(Rates!$F$13+Rates!$F$17))+Rates!$F$26</f>
        <v>10169.771579999999</v>
      </c>
      <c r="E664" s="46">
        <f t="shared" si="40"/>
        <v>2234.2823099999987</v>
      </c>
      <c r="F664" s="47">
        <f t="shared" si="41"/>
        <v>0.28155570929276785</v>
      </c>
      <c r="G664" s="51">
        <f>'NEG Commercial'!E664</f>
        <v>1</v>
      </c>
      <c r="H664" s="48">
        <f t="shared" si="42"/>
        <v>9.6417139110648316E-6</v>
      </c>
      <c r="I664" s="48">
        <f t="shared" si="43"/>
        <v>0.99653862470592791</v>
      </c>
      <c r="K664" s="72"/>
      <c r="L664" s="72"/>
    </row>
    <row r="665" spans="2:12" x14ac:dyDescent="0.2">
      <c r="B665" s="51">
        <f>'NEG Commercial'!C665</f>
        <v>13979</v>
      </c>
      <c r="C665" s="45">
        <f>IF('NEG Commercial Win'!B665&gt;40,40*(Rates!$E$13+Rates!$E$17)+('NEG Commercial Win'!B665-40)*(Rates!$E$13+Rates!$E$19),'NEG Commercial Win'!B665*(Rates!$E$13+Rates!$E$17))+Rates!$E$26</f>
        <v>7958.13447</v>
      </c>
      <c r="D665" s="45">
        <f>IF('NEG Commercial Win'!B665&gt;40,40*(Rates!$F$13+Rates!$F$17)+('NEG Commercial Win'!B665-40)*(Rates!$F$13+Rates!$F$19),'NEG Commercial Win'!B665*(Rates!$F$13+Rates!$F$17))+Rates!$F$26</f>
        <v>10198.828379999999</v>
      </c>
      <c r="E665" s="46">
        <f t="shared" si="40"/>
        <v>2240.6939099999991</v>
      </c>
      <c r="F665" s="47">
        <f t="shared" si="41"/>
        <v>0.28156019710986352</v>
      </c>
      <c r="G665" s="51">
        <f>'NEG Commercial'!E665</f>
        <v>2</v>
      </c>
      <c r="H665" s="48">
        <f t="shared" si="42"/>
        <v>1.9283427822129663E-5</v>
      </c>
      <c r="I665" s="48">
        <f t="shared" si="43"/>
        <v>0.99655790813375</v>
      </c>
      <c r="K665" s="72"/>
      <c r="L665" s="72"/>
    </row>
    <row r="666" spans="2:12" x14ac:dyDescent="0.2">
      <c r="B666" s="51">
        <f>'NEG Commercial'!C666</f>
        <v>14019</v>
      </c>
      <c r="C666" s="45">
        <f>IF('NEG Commercial Win'!B666&gt;40,40*(Rates!$E$13+Rates!$E$17)+('NEG Commercial Win'!B666-40)*(Rates!$E$13+Rates!$E$19),'NEG Commercial Win'!B666*(Rates!$E$13+Rates!$E$17))+Rates!$E$26</f>
        <v>7980.7796699999999</v>
      </c>
      <c r="D666" s="45">
        <f>IF('NEG Commercial Win'!B666&gt;40,40*(Rates!$F$13+Rates!$F$17)+('NEG Commercial Win'!B666-40)*(Rates!$F$13+Rates!$F$19),'NEG Commercial Win'!B666*(Rates!$F$13+Rates!$F$17))+Rates!$F$26</f>
        <v>10227.885179999999</v>
      </c>
      <c r="E666" s="46">
        <f t="shared" si="40"/>
        <v>2247.1055099999994</v>
      </c>
      <c r="F666" s="47">
        <f t="shared" si="41"/>
        <v>0.28156465945889214</v>
      </c>
      <c r="G666" s="51">
        <f>'NEG Commercial'!E666</f>
        <v>1</v>
      </c>
      <c r="H666" s="48">
        <f t="shared" si="42"/>
        <v>9.6417139110648316E-6</v>
      </c>
      <c r="I666" s="48">
        <f t="shared" si="43"/>
        <v>0.99656754984766105</v>
      </c>
      <c r="K666" s="72"/>
      <c r="L666" s="72"/>
    </row>
    <row r="667" spans="2:12" x14ac:dyDescent="0.2">
      <c r="B667" s="51">
        <f>'NEG Commercial'!C667</f>
        <v>14039</v>
      </c>
      <c r="C667" s="45">
        <f>IF('NEG Commercial Win'!B667&gt;40,40*(Rates!$E$13+Rates!$E$17)+('NEG Commercial Win'!B667-40)*(Rates!$E$13+Rates!$E$19),'NEG Commercial Win'!B667*(Rates!$E$13+Rates!$E$17))+Rates!$E$26</f>
        <v>7992.1022700000003</v>
      </c>
      <c r="D667" s="45">
        <f>IF('NEG Commercial Win'!B667&gt;40,40*(Rates!$F$13+Rates!$F$17)+('NEG Commercial Win'!B667-40)*(Rates!$F$13+Rates!$F$19),'NEG Commercial Win'!B667*(Rates!$F$13+Rates!$F$17))+Rates!$F$26</f>
        <v>10242.41358</v>
      </c>
      <c r="E667" s="46">
        <f t="shared" si="40"/>
        <v>2250.31131</v>
      </c>
      <c r="F667" s="47">
        <f t="shared" si="41"/>
        <v>0.28156688115053363</v>
      </c>
      <c r="G667" s="51">
        <f>'NEG Commercial'!E667</f>
        <v>1</v>
      </c>
      <c r="H667" s="48">
        <f t="shared" si="42"/>
        <v>9.6417139110648316E-6</v>
      </c>
      <c r="I667" s="48">
        <f t="shared" si="43"/>
        <v>0.9965771915615721</v>
      </c>
      <c r="K667" s="72"/>
      <c r="L667" s="72"/>
    </row>
    <row r="668" spans="2:12" x14ac:dyDescent="0.2">
      <c r="B668" s="51">
        <f>'NEG Commercial'!C668</f>
        <v>14059</v>
      </c>
      <c r="C668" s="45">
        <f>IF('NEG Commercial Win'!B668&gt;40,40*(Rates!$E$13+Rates!$E$17)+('NEG Commercial Win'!B668-40)*(Rates!$E$13+Rates!$E$19),'NEG Commercial Win'!B668*(Rates!$E$13+Rates!$E$17))+Rates!$E$26</f>
        <v>8003.4248699999998</v>
      </c>
      <c r="D668" s="45">
        <f>IF('NEG Commercial Win'!B668&gt;40,40*(Rates!$F$13+Rates!$F$17)+('NEG Commercial Win'!B668-40)*(Rates!$F$13+Rates!$F$19),'NEG Commercial Win'!B668*(Rates!$F$13+Rates!$F$17))+Rates!$F$26</f>
        <v>10256.94198</v>
      </c>
      <c r="E668" s="46">
        <f t="shared" si="40"/>
        <v>2253.5171099999998</v>
      </c>
      <c r="F668" s="47">
        <f t="shared" si="41"/>
        <v>0.28156909655603474</v>
      </c>
      <c r="G668" s="51">
        <f>'NEG Commercial'!E668</f>
        <v>1</v>
      </c>
      <c r="H668" s="48">
        <f t="shared" si="42"/>
        <v>9.6417139110648316E-6</v>
      </c>
      <c r="I668" s="48">
        <f t="shared" si="43"/>
        <v>0.99658683327548314</v>
      </c>
      <c r="K668" s="72"/>
      <c r="L668" s="72"/>
    </row>
    <row r="669" spans="2:12" x14ac:dyDescent="0.2">
      <c r="B669" s="51">
        <f>'NEG Commercial'!C669</f>
        <v>14139</v>
      </c>
      <c r="C669" s="45">
        <f>IF('NEG Commercial Win'!B669&gt;40,40*(Rates!$E$13+Rates!$E$17)+('NEG Commercial Win'!B669-40)*(Rates!$E$13+Rates!$E$19),'NEG Commercial Win'!B669*(Rates!$E$13+Rates!$E$17))+Rates!$E$26</f>
        <v>8048.7152700000006</v>
      </c>
      <c r="D669" s="45">
        <f>IF('NEG Commercial Win'!B669&gt;40,40*(Rates!$F$13+Rates!$F$17)+('NEG Commercial Win'!B669-40)*(Rates!$F$13+Rates!$F$19),'NEG Commercial Win'!B669*(Rates!$F$13+Rates!$F$17))+Rates!$F$26</f>
        <v>10315.05558</v>
      </c>
      <c r="E669" s="46">
        <f t="shared" si="40"/>
        <v>2266.3403099999996</v>
      </c>
      <c r="F669" s="47">
        <f t="shared" si="41"/>
        <v>0.28157789584722126</v>
      </c>
      <c r="G669" s="51">
        <f>'NEG Commercial'!E669</f>
        <v>2</v>
      </c>
      <c r="H669" s="48">
        <f t="shared" si="42"/>
        <v>1.9283427822129663E-5</v>
      </c>
      <c r="I669" s="48">
        <f t="shared" si="43"/>
        <v>0.99660611670330523</v>
      </c>
      <c r="K669" s="72"/>
      <c r="L669" s="72"/>
    </row>
    <row r="670" spans="2:12" x14ac:dyDescent="0.2">
      <c r="B670" s="51">
        <f>'NEG Commercial'!C670</f>
        <v>14159</v>
      </c>
      <c r="C670" s="45">
        <f>IF('NEG Commercial Win'!B670&gt;40,40*(Rates!$E$13+Rates!$E$17)+('NEG Commercial Win'!B670-40)*(Rates!$E$13+Rates!$E$19),'NEG Commercial Win'!B670*(Rates!$E$13+Rates!$E$17))+Rates!$E$26</f>
        <v>8060.0378700000001</v>
      </c>
      <c r="D670" s="45">
        <f>IF('NEG Commercial Win'!B670&gt;40,40*(Rates!$F$13+Rates!$F$17)+('NEG Commercial Win'!B670-40)*(Rates!$F$13+Rates!$F$19),'NEG Commercial Win'!B670*(Rates!$F$13+Rates!$F$17))+Rates!$F$26</f>
        <v>10329.583979999999</v>
      </c>
      <c r="E670" s="46">
        <f t="shared" si="40"/>
        <v>2269.5461099999993</v>
      </c>
      <c r="F670" s="47">
        <f t="shared" si="41"/>
        <v>0.28158008021865527</v>
      </c>
      <c r="G670" s="51">
        <f>'NEG Commercial'!E670</f>
        <v>2</v>
      </c>
      <c r="H670" s="48">
        <f t="shared" si="42"/>
        <v>1.9283427822129663E-5</v>
      </c>
      <c r="I670" s="48">
        <f t="shared" si="43"/>
        <v>0.99662540013112733</v>
      </c>
      <c r="K670" s="72"/>
      <c r="L670" s="72"/>
    </row>
    <row r="671" spans="2:12" x14ac:dyDescent="0.2">
      <c r="B671" s="51">
        <f>'NEG Commercial'!C671</f>
        <v>14199</v>
      </c>
      <c r="C671" s="45">
        <f>IF('NEG Commercial Win'!B671&gt;40,40*(Rates!$E$13+Rates!$E$17)+('NEG Commercial Win'!B671-40)*(Rates!$E$13+Rates!$E$19),'NEG Commercial Win'!B671*(Rates!$E$13+Rates!$E$17))+Rates!$E$26</f>
        <v>8082.68307</v>
      </c>
      <c r="D671" s="45">
        <f>IF('NEG Commercial Win'!B671&gt;40,40*(Rates!$F$13+Rates!$F$17)+('NEG Commercial Win'!B671-40)*(Rates!$F$13+Rates!$F$19),'NEG Commercial Win'!B671*(Rates!$F$13+Rates!$F$17))+Rates!$F$26</f>
        <v>10358.64078</v>
      </c>
      <c r="E671" s="46">
        <f t="shared" si="40"/>
        <v>2275.9577099999997</v>
      </c>
      <c r="F671" s="47">
        <f t="shared" si="41"/>
        <v>0.28158443060170607</v>
      </c>
      <c r="G671" s="51">
        <f>'NEG Commercial'!E671</f>
        <v>1</v>
      </c>
      <c r="H671" s="48">
        <f t="shared" si="42"/>
        <v>9.6417139110648316E-6</v>
      </c>
      <c r="I671" s="48">
        <f t="shared" si="43"/>
        <v>0.99663504184503837</v>
      </c>
      <c r="K671" s="72"/>
      <c r="L671" s="72"/>
    </row>
    <row r="672" spans="2:12" x14ac:dyDescent="0.2">
      <c r="B672" s="51">
        <f>'NEG Commercial'!C672</f>
        <v>14219</v>
      </c>
      <c r="C672" s="45">
        <f>IF('NEG Commercial Win'!B672&gt;40,40*(Rates!$E$13+Rates!$E$17)+('NEG Commercial Win'!B672-40)*(Rates!$E$13+Rates!$E$19),'NEG Commercial Win'!B672*(Rates!$E$13+Rates!$E$17))+Rates!$E$26</f>
        <v>8094.0056700000005</v>
      </c>
      <c r="D672" s="45">
        <f>IF('NEG Commercial Win'!B672&gt;40,40*(Rates!$F$13+Rates!$F$17)+('NEG Commercial Win'!B672-40)*(Rates!$F$13+Rates!$F$19),'NEG Commercial Win'!B672*(Rates!$F$13+Rates!$F$17))+Rates!$F$26</f>
        <v>10373.169179999999</v>
      </c>
      <c r="E672" s="46">
        <f t="shared" si="40"/>
        <v>2279.1635099999985</v>
      </c>
      <c r="F672" s="47">
        <f t="shared" si="41"/>
        <v>0.28158659666468933</v>
      </c>
      <c r="G672" s="51">
        <f>'NEG Commercial'!E672</f>
        <v>1</v>
      </c>
      <c r="H672" s="48">
        <f t="shared" si="42"/>
        <v>9.6417139110648316E-6</v>
      </c>
      <c r="I672" s="48">
        <f t="shared" si="43"/>
        <v>0.99664468355894942</v>
      </c>
      <c r="K672" s="72"/>
      <c r="L672" s="72"/>
    </row>
    <row r="673" spans="2:12" x14ac:dyDescent="0.2">
      <c r="B673" s="51">
        <f>'NEG Commercial'!C673</f>
        <v>14239</v>
      </c>
      <c r="C673" s="45">
        <f>IF('NEG Commercial Win'!B673&gt;40,40*(Rates!$E$13+Rates!$E$17)+('NEG Commercial Win'!B673-40)*(Rates!$E$13+Rates!$E$19),'NEG Commercial Win'!B673*(Rates!$E$13+Rates!$E$17))+Rates!$E$26</f>
        <v>8105.32827</v>
      </c>
      <c r="D673" s="45">
        <f>IF('NEG Commercial Win'!B673&gt;40,40*(Rates!$F$13+Rates!$F$17)+('NEG Commercial Win'!B673-40)*(Rates!$F$13+Rates!$F$19),'NEG Commercial Win'!B673*(Rates!$F$13+Rates!$F$17))+Rates!$F$26</f>
        <v>10387.69758</v>
      </c>
      <c r="E673" s="46">
        <f t="shared" si="40"/>
        <v>2282.36931</v>
      </c>
      <c r="F673" s="47">
        <f t="shared" si="41"/>
        <v>0.28158875667598349</v>
      </c>
      <c r="G673" s="51">
        <f>'NEG Commercial'!E673</f>
        <v>3</v>
      </c>
      <c r="H673" s="48">
        <f t="shared" si="42"/>
        <v>2.8925141733194491E-5</v>
      </c>
      <c r="I673" s="48">
        <f t="shared" si="43"/>
        <v>0.99667360870068267</v>
      </c>
      <c r="K673" s="72"/>
      <c r="L673" s="72"/>
    </row>
    <row r="674" spans="2:12" x14ac:dyDescent="0.2">
      <c r="B674" s="51">
        <f>'NEG Commercial'!C674</f>
        <v>14259</v>
      </c>
      <c r="C674" s="45">
        <f>IF('NEG Commercial Win'!B674&gt;40,40*(Rates!$E$13+Rates!$E$17)+('NEG Commercial Win'!B674-40)*(Rates!$E$13+Rates!$E$19),'NEG Commercial Win'!B674*(Rates!$E$13+Rates!$E$17))+Rates!$E$26</f>
        <v>8116.6508700000004</v>
      </c>
      <c r="D674" s="45">
        <f>IF('NEG Commercial Win'!B674&gt;40,40*(Rates!$F$13+Rates!$F$17)+('NEG Commercial Win'!B674-40)*(Rates!$F$13+Rates!$F$19),'NEG Commercial Win'!B674*(Rates!$F$13+Rates!$F$17))+Rates!$F$26</f>
        <v>10402.225979999999</v>
      </c>
      <c r="E674" s="46">
        <f t="shared" si="40"/>
        <v>2285.5751099999989</v>
      </c>
      <c r="F674" s="47">
        <f t="shared" si="41"/>
        <v>0.28159091066091385</v>
      </c>
      <c r="G674" s="51">
        <f>'NEG Commercial'!E674</f>
        <v>1</v>
      </c>
      <c r="H674" s="48">
        <f t="shared" si="42"/>
        <v>9.6417139110648316E-6</v>
      </c>
      <c r="I674" s="48">
        <f t="shared" si="43"/>
        <v>0.99668325041459371</v>
      </c>
      <c r="K674" s="72"/>
      <c r="L674" s="72"/>
    </row>
    <row r="675" spans="2:12" x14ac:dyDescent="0.2">
      <c r="B675" s="51">
        <f>'NEG Commercial'!C675</f>
        <v>14339</v>
      </c>
      <c r="C675" s="45">
        <f>IF('NEG Commercial Win'!B675&gt;40,40*(Rates!$E$13+Rates!$E$17)+('NEG Commercial Win'!B675-40)*(Rates!$E$13+Rates!$E$19),'NEG Commercial Win'!B675*(Rates!$E$13+Rates!$E$17))+Rates!$E$26</f>
        <v>8161.9412700000003</v>
      </c>
      <c r="D675" s="45">
        <f>IF('NEG Commercial Win'!B675&gt;40,40*(Rates!$F$13+Rates!$F$17)+('NEG Commercial Win'!B675-40)*(Rates!$F$13+Rates!$F$19),'NEG Commercial Win'!B675*(Rates!$F$13+Rates!$F$17))+Rates!$F$26</f>
        <v>10460.33958</v>
      </c>
      <c r="E675" s="46">
        <f t="shared" si="40"/>
        <v>2298.3983099999996</v>
      </c>
      <c r="F675" s="47">
        <f t="shared" si="41"/>
        <v>0.28159946683860415</v>
      </c>
      <c r="G675" s="51">
        <f>'NEG Commercial'!E675</f>
        <v>1</v>
      </c>
      <c r="H675" s="48">
        <f t="shared" si="42"/>
        <v>9.6417139110648316E-6</v>
      </c>
      <c r="I675" s="48">
        <f t="shared" si="43"/>
        <v>0.99669289212850476</v>
      </c>
      <c r="K675" s="72"/>
      <c r="L675" s="72"/>
    </row>
    <row r="676" spans="2:12" x14ac:dyDescent="0.2">
      <c r="B676" s="51">
        <f>'NEG Commercial'!C676</f>
        <v>14399</v>
      </c>
      <c r="C676" s="45">
        <f>IF('NEG Commercial Win'!B676&gt;40,40*(Rates!$E$13+Rates!$E$17)+('NEG Commercial Win'!B676-40)*(Rates!$E$13+Rates!$E$19),'NEG Commercial Win'!B676*(Rates!$E$13+Rates!$E$17))+Rates!$E$26</f>
        <v>8195.9090700000015</v>
      </c>
      <c r="D676" s="45">
        <f>IF('NEG Commercial Win'!B676&gt;40,40*(Rates!$F$13+Rates!$F$17)+('NEG Commercial Win'!B676-40)*(Rates!$F$13+Rates!$F$19),'NEG Commercial Win'!B676*(Rates!$F$13+Rates!$F$17))+Rates!$F$26</f>
        <v>10503.924779999999</v>
      </c>
      <c r="E676" s="46">
        <f t="shared" si="40"/>
        <v>2308.0157099999979</v>
      </c>
      <c r="F676" s="47">
        <f t="shared" si="41"/>
        <v>0.28160582191524941</v>
      </c>
      <c r="G676" s="51">
        <f>'NEG Commercial'!E676</f>
        <v>2</v>
      </c>
      <c r="H676" s="48">
        <f t="shared" si="42"/>
        <v>1.9283427822129663E-5</v>
      </c>
      <c r="I676" s="48">
        <f t="shared" si="43"/>
        <v>0.99671217555632685</v>
      </c>
      <c r="K676" s="72"/>
      <c r="L676" s="72"/>
    </row>
    <row r="677" spans="2:12" x14ac:dyDescent="0.2">
      <c r="B677" s="51">
        <f>'NEG Commercial'!C677</f>
        <v>14439</v>
      </c>
      <c r="C677" s="45">
        <f>IF('NEG Commercial Win'!B677&gt;40,40*(Rates!$E$13+Rates!$E$17)+('NEG Commercial Win'!B677-40)*(Rates!$E$13+Rates!$E$19),'NEG Commercial Win'!B677*(Rates!$E$13+Rates!$E$17))+Rates!$E$26</f>
        <v>8218.5542700000005</v>
      </c>
      <c r="D677" s="45">
        <f>IF('NEG Commercial Win'!B677&gt;40,40*(Rates!$F$13+Rates!$F$17)+('NEG Commercial Win'!B677-40)*(Rates!$F$13+Rates!$F$19),'NEG Commercial Win'!B677*(Rates!$F$13+Rates!$F$17))+Rates!$F$26</f>
        <v>10532.98158</v>
      </c>
      <c r="E677" s="46">
        <f t="shared" si="40"/>
        <v>2314.4273099999991</v>
      </c>
      <c r="F677" s="47">
        <f t="shared" si="41"/>
        <v>0.28161002944864644</v>
      </c>
      <c r="G677" s="51">
        <f>'NEG Commercial'!E677</f>
        <v>2</v>
      </c>
      <c r="H677" s="48">
        <f t="shared" si="42"/>
        <v>1.9283427822129663E-5</v>
      </c>
      <c r="I677" s="48">
        <f t="shared" si="43"/>
        <v>0.99673145898414894</v>
      </c>
      <c r="K677" s="72"/>
      <c r="L677" s="72"/>
    </row>
    <row r="678" spans="2:12" x14ac:dyDescent="0.2">
      <c r="B678" s="51">
        <f>'NEG Commercial'!C678</f>
        <v>14479</v>
      </c>
      <c r="C678" s="45">
        <f>IF('NEG Commercial Win'!B678&gt;40,40*(Rates!$E$13+Rates!$E$17)+('NEG Commercial Win'!B678-40)*(Rates!$E$13+Rates!$E$19),'NEG Commercial Win'!B678*(Rates!$E$13+Rates!$E$17))+Rates!$E$26</f>
        <v>8241.1994700000014</v>
      </c>
      <c r="D678" s="45">
        <f>IF('NEG Commercial Win'!B678&gt;40,40*(Rates!$F$13+Rates!$F$17)+('NEG Commercial Win'!B678-40)*(Rates!$F$13+Rates!$F$19),'NEG Commercial Win'!B678*(Rates!$F$13+Rates!$F$17))+Rates!$F$26</f>
        <v>10562.03838</v>
      </c>
      <c r="E678" s="46">
        <f t="shared" si="40"/>
        <v>2320.8389099999986</v>
      </c>
      <c r="F678" s="47">
        <f t="shared" si="41"/>
        <v>0.28161421385908986</v>
      </c>
      <c r="G678" s="51">
        <f>'NEG Commercial'!E678</f>
        <v>1</v>
      </c>
      <c r="H678" s="48">
        <f t="shared" si="42"/>
        <v>9.6417139110648316E-6</v>
      </c>
      <c r="I678" s="48">
        <f t="shared" si="43"/>
        <v>0.99674110069805999</v>
      </c>
      <c r="K678" s="72"/>
      <c r="L678" s="72"/>
    </row>
    <row r="679" spans="2:12" x14ac:dyDescent="0.2">
      <c r="B679" s="51">
        <f>'NEG Commercial'!C679</f>
        <v>14499</v>
      </c>
      <c r="C679" s="45">
        <f>IF('NEG Commercial Win'!B679&gt;40,40*(Rates!$E$13+Rates!$E$17)+('NEG Commercial Win'!B679-40)*(Rates!$E$13+Rates!$E$19),'NEG Commercial Win'!B679*(Rates!$E$13+Rates!$E$17))+Rates!$E$26</f>
        <v>8252.5220700000009</v>
      </c>
      <c r="D679" s="45">
        <f>IF('NEG Commercial Win'!B679&gt;40,40*(Rates!$F$13+Rates!$F$17)+('NEG Commercial Win'!B679-40)*(Rates!$F$13+Rates!$F$19),'NEG Commercial Win'!B679*(Rates!$F$13+Rates!$F$17))+Rates!$F$26</f>
        <v>10576.566779999999</v>
      </c>
      <c r="E679" s="46">
        <f t="shared" si="40"/>
        <v>2324.0447099999983</v>
      </c>
      <c r="F679" s="47">
        <f t="shared" si="41"/>
        <v>0.28161629745268868</v>
      </c>
      <c r="G679" s="51">
        <f>'NEG Commercial'!E679</f>
        <v>2</v>
      </c>
      <c r="H679" s="48">
        <f t="shared" si="42"/>
        <v>1.9283427822129663E-5</v>
      </c>
      <c r="I679" s="48">
        <f t="shared" si="43"/>
        <v>0.99676038412588208</v>
      </c>
      <c r="K679" s="72"/>
      <c r="L679" s="72"/>
    </row>
    <row r="680" spans="2:12" x14ac:dyDescent="0.2">
      <c r="B680" s="51">
        <f>'NEG Commercial'!C680</f>
        <v>14519</v>
      </c>
      <c r="C680" s="45">
        <f>IF('NEG Commercial Win'!B680&gt;40,40*(Rates!$E$13+Rates!$E$17)+('NEG Commercial Win'!B680-40)*(Rates!$E$13+Rates!$E$19),'NEG Commercial Win'!B680*(Rates!$E$13+Rates!$E$17))+Rates!$E$26</f>
        <v>8263.8446700000004</v>
      </c>
      <c r="D680" s="45">
        <f>IF('NEG Commercial Win'!B680&gt;40,40*(Rates!$F$13+Rates!$F$17)+('NEG Commercial Win'!B680-40)*(Rates!$F$13+Rates!$F$19),'NEG Commercial Win'!B680*(Rates!$F$13+Rates!$F$17))+Rates!$F$26</f>
        <v>10591.09518</v>
      </c>
      <c r="E680" s="46">
        <f t="shared" si="40"/>
        <v>2327.2505099999998</v>
      </c>
      <c r="F680" s="47">
        <f t="shared" si="41"/>
        <v>0.28161837533667</v>
      </c>
      <c r="G680" s="51">
        <f>'NEG Commercial'!E680</f>
        <v>3</v>
      </c>
      <c r="H680" s="48">
        <f t="shared" si="42"/>
        <v>2.8925141733194491E-5</v>
      </c>
      <c r="I680" s="48">
        <f t="shared" si="43"/>
        <v>0.99678930926761533</v>
      </c>
      <c r="K680" s="72"/>
      <c r="L680" s="72"/>
    </row>
    <row r="681" spans="2:12" x14ac:dyDescent="0.2">
      <c r="B681" s="51">
        <f>'NEG Commercial'!C681</f>
        <v>14559</v>
      </c>
      <c r="C681" s="45">
        <f>IF('NEG Commercial Win'!B681&gt;40,40*(Rates!$E$13+Rates!$E$17)+('NEG Commercial Win'!B681-40)*(Rates!$E$13+Rates!$E$19),'NEG Commercial Win'!B681*(Rates!$E$13+Rates!$E$17))+Rates!$E$26</f>
        <v>8286.4898700000012</v>
      </c>
      <c r="D681" s="45">
        <f>IF('NEG Commercial Win'!B681&gt;40,40*(Rates!$F$13+Rates!$F$17)+('NEG Commercial Win'!B681-40)*(Rates!$F$13+Rates!$F$19),'NEG Commercial Win'!B681*(Rates!$F$13+Rates!$F$17))+Rates!$F$26</f>
        <v>10620.151979999999</v>
      </c>
      <c r="E681" s="46">
        <f t="shared" si="40"/>
        <v>2333.6621099999975</v>
      </c>
      <c r="F681" s="47">
        <f t="shared" si="41"/>
        <v>0.28162251406939776</v>
      </c>
      <c r="G681" s="51">
        <f>'NEG Commercial'!E681</f>
        <v>1</v>
      </c>
      <c r="H681" s="48">
        <f t="shared" si="42"/>
        <v>9.6417139110648316E-6</v>
      </c>
      <c r="I681" s="48">
        <f t="shared" si="43"/>
        <v>0.99679895098152638</v>
      </c>
      <c r="K681" s="72"/>
      <c r="L681" s="72"/>
    </row>
    <row r="682" spans="2:12" x14ac:dyDescent="0.2">
      <c r="B682" s="51">
        <f>'NEG Commercial'!C682</f>
        <v>14639</v>
      </c>
      <c r="C682" s="45">
        <f>IF('NEG Commercial Win'!B682&gt;40,40*(Rates!$E$13+Rates!$E$17)+('NEG Commercial Win'!B682-40)*(Rates!$E$13+Rates!$E$19),'NEG Commercial Win'!B682*(Rates!$E$13+Rates!$E$17))+Rates!$E$26</f>
        <v>8331.7802700000011</v>
      </c>
      <c r="D682" s="45">
        <f>IF('NEG Commercial Win'!B682&gt;40,40*(Rates!$F$13+Rates!$F$17)+('NEG Commercial Win'!B682-40)*(Rates!$F$13+Rates!$F$19),'NEG Commercial Win'!B682*(Rates!$F$13+Rates!$F$17))+Rates!$F$26</f>
        <v>10678.265579999999</v>
      </c>
      <c r="E682" s="46">
        <f t="shared" si="40"/>
        <v>2346.4853099999982</v>
      </c>
      <c r="F682" s="47">
        <f t="shared" si="41"/>
        <v>0.28163072404212575</v>
      </c>
      <c r="G682" s="51">
        <f>'NEG Commercial'!E682</f>
        <v>2</v>
      </c>
      <c r="H682" s="48">
        <f t="shared" si="42"/>
        <v>1.9283427822129663E-5</v>
      </c>
      <c r="I682" s="48">
        <f t="shared" si="43"/>
        <v>0.99681823440934847</v>
      </c>
      <c r="K682" s="72"/>
      <c r="L682" s="72"/>
    </row>
    <row r="683" spans="2:12" x14ac:dyDescent="0.2">
      <c r="B683" s="51">
        <f>'NEG Commercial'!C683</f>
        <v>14659</v>
      </c>
      <c r="C683" s="45">
        <f>IF('NEG Commercial Win'!B683&gt;40,40*(Rates!$E$13+Rates!$E$17)+('NEG Commercial Win'!B683-40)*(Rates!$E$13+Rates!$E$19),'NEG Commercial Win'!B683*(Rates!$E$13+Rates!$E$17))+Rates!$E$26</f>
        <v>8343.1028700000006</v>
      </c>
      <c r="D683" s="45">
        <f>IF('NEG Commercial Win'!B683&gt;40,40*(Rates!$F$13+Rates!$F$17)+('NEG Commercial Win'!B683-40)*(Rates!$F$13+Rates!$F$19),'NEG Commercial Win'!B683*(Rates!$F$13+Rates!$F$17))+Rates!$F$26</f>
        <v>10692.79398</v>
      </c>
      <c r="E683" s="46">
        <f t="shared" si="40"/>
        <v>2349.6911099999998</v>
      </c>
      <c r="F683" s="47">
        <f t="shared" si="41"/>
        <v>0.28163276260790004</v>
      </c>
      <c r="G683" s="51">
        <f>'NEG Commercial'!E683</f>
        <v>2</v>
      </c>
      <c r="H683" s="48">
        <f t="shared" si="42"/>
        <v>1.9283427822129663E-5</v>
      </c>
      <c r="I683" s="48">
        <f t="shared" si="43"/>
        <v>0.99683751783717056</v>
      </c>
      <c r="K683" s="72"/>
      <c r="L683" s="72"/>
    </row>
    <row r="684" spans="2:12" x14ac:dyDescent="0.2">
      <c r="B684" s="51">
        <f>'NEG Commercial'!C684</f>
        <v>14739</v>
      </c>
      <c r="C684" s="45">
        <f>IF('NEG Commercial Win'!B684&gt;40,40*(Rates!$E$13+Rates!$E$17)+('NEG Commercial Win'!B684-40)*(Rates!$E$13+Rates!$E$19),'NEG Commercial Win'!B684*(Rates!$E$13+Rates!$E$17))+Rates!$E$26</f>
        <v>8388.3932700000005</v>
      </c>
      <c r="D684" s="45">
        <f>IF('NEG Commercial Win'!B684&gt;40,40*(Rates!$F$13+Rates!$F$17)+('NEG Commercial Win'!B684-40)*(Rates!$F$13+Rates!$F$19),'NEG Commercial Win'!B684*(Rates!$F$13+Rates!$F$17))+Rates!$F$26</f>
        <v>10750.907579999999</v>
      </c>
      <c r="E684" s="46">
        <f t="shared" si="40"/>
        <v>2362.5143099999987</v>
      </c>
      <c r="F684" s="47">
        <f t="shared" si="41"/>
        <v>0.28164086183813347</v>
      </c>
      <c r="G684" s="51">
        <f>'NEG Commercial'!E684</f>
        <v>1</v>
      </c>
      <c r="H684" s="48">
        <f t="shared" si="42"/>
        <v>9.6417139110648316E-6</v>
      </c>
      <c r="I684" s="48">
        <f t="shared" si="43"/>
        <v>0.99684715955108161</v>
      </c>
      <c r="K684" s="72"/>
      <c r="L684" s="72"/>
    </row>
    <row r="685" spans="2:12" x14ac:dyDescent="0.2">
      <c r="B685" s="51">
        <f>'NEG Commercial'!C685</f>
        <v>14759</v>
      </c>
      <c r="C685" s="45">
        <f>IF('NEG Commercial Win'!B685&gt;40,40*(Rates!$E$13+Rates!$E$17)+('NEG Commercial Win'!B685-40)*(Rates!$E$13+Rates!$E$19),'NEG Commercial Win'!B685*(Rates!$E$13+Rates!$E$17))+Rates!$E$26</f>
        <v>8399.7158700000018</v>
      </c>
      <c r="D685" s="45">
        <f>IF('NEG Commercial Win'!B685&gt;40,40*(Rates!$F$13+Rates!$F$17)+('NEG Commercial Win'!B685-40)*(Rates!$F$13+Rates!$F$19),'NEG Commercial Win'!B685*(Rates!$F$13+Rates!$F$17))+Rates!$F$26</f>
        <v>10765.43598</v>
      </c>
      <c r="E685" s="46">
        <f t="shared" si="40"/>
        <v>2365.7201099999984</v>
      </c>
      <c r="F685" s="47">
        <f t="shared" si="41"/>
        <v>0.28164287299875035</v>
      </c>
      <c r="G685" s="51">
        <f>'NEG Commercial'!E685</f>
        <v>2</v>
      </c>
      <c r="H685" s="48">
        <f t="shared" si="42"/>
        <v>1.9283427822129663E-5</v>
      </c>
      <c r="I685" s="48">
        <f t="shared" si="43"/>
        <v>0.9968664429789037</v>
      </c>
      <c r="K685" s="72"/>
      <c r="L685" s="72"/>
    </row>
    <row r="686" spans="2:12" x14ac:dyDescent="0.2">
      <c r="B686" s="51">
        <f>'NEG Commercial'!C686</f>
        <v>14779</v>
      </c>
      <c r="C686" s="45">
        <f>IF('NEG Commercial Win'!B686&gt;40,40*(Rates!$E$13+Rates!$E$17)+('NEG Commercial Win'!B686-40)*(Rates!$E$13+Rates!$E$19),'NEG Commercial Win'!B686*(Rates!$E$13+Rates!$E$17))+Rates!$E$26</f>
        <v>8411.0384700000013</v>
      </c>
      <c r="D686" s="45">
        <f>IF('NEG Commercial Win'!B686&gt;40,40*(Rates!$F$13+Rates!$F$17)+('NEG Commercial Win'!B686-40)*(Rates!$F$13+Rates!$F$19),'NEG Commercial Win'!B686*(Rates!$F$13+Rates!$F$17))+Rates!$F$26</f>
        <v>10779.964379999999</v>
      </c>
      <c r="E686" s="46">
        <f t="shared" si="40"/>
        <v>2368.9259099999981</v>
      </c>
      <c r="F686" s="47">
        <f t="shared" si="41"/>
        <v>0.28164487874468108</v>
      </c>
      <c r="G686" s="51">
        <f>'NEG Commercial'!E686</f>
        <v>1</v>
      </c>
      <c r="H686" s="48">
        <f t="shared" si="42"/>
        <v>9.6417139110648316E-6</v>
      </c>
      <c r="I686" s="48">
        <f t="shared" si="43"/>
        <v>0.99687608469281475</v>
      </c>
      <c r="K686" s="72"/>
      <c r="L686" s="72"/>
    </row>
    <row r="687" spans="2:12" x14ac:dyDescent="0.2">
      <c r="B687" s="51">
        <f>'NEG Commercial'!C687</f>
        <v>14819</v>
      </c>
      <c r="C687" s="45">
        <f>IF('NEG Commercial Win'!B687&gt;40,40*(Rates!$E$13+Rates!$E$17)+('NEG Commercial Win'!B687-40)*(Rates!$E$13+Rates!$E$19),'NEG Commercial Win'!B687*(Rates!$E$13+Rates!$E$17))+Rates!$E$26</f>
        <v>8433.6836700000003</v>
      </c>
      <c r="D687" s="45">
        <f>IF('NEG Commercial Win'!B687&gt;40,40*(Rates!$F$13+Rates!$F$17)+('NEG Commercial Win'!B687-40)*(Rates!$F$13+Rates!$F$19),'NEG Commercial Win'!B687*(Rates!$F$13+Rates!$F$17))+Rates!$F$26</f>
        <v>10809.02118</v>
      </c>
      <c r="E687" s="46">
        <f t="shared" si="40"/>
        <v>2375.3375099999994</v>
      </c>
      <c r="F687" s="47">
        <f t="shared" si="41"/>
        <v>0.28164887407971745</v>
      </c>
      <c r="G687" s="51">
        <f>'NEG Commercial'!E687</f>
        <v>1</v>
      </c>
      <c r="H687" s="48">
        <f t="shared" si="42"/>
        <v>9.6417139110648316E-6</v>
      </c>
      <c r="I687" s="48">
        <f t="shared" si="43"/>
        <v>0.99688572640672579</v>
      </c>
      <c r="K687" s="72"/>
      <c r="L687" s="72"/>
    </row>
    <row r="688" spans="2:12" x14ac:dyDescent="0.2">
      <c r="B688" s="51">
        <f>'NEG Commercial'!C688</f>
        <v>14839</v>
      </c>
      <c r="C688" s="45">
        <f>IF('NEG Commercial Win'!B688&gt;40,40*(Rates!$E$13+Rates!$E$17)+('NEG Commercial Win'!B688-40)*(Rates!$E$13+Rates!$E$19),'NEG Commercial Win'!B688*(Rates!$E$13+Rates!$E$17))+Rates!$E$26</f>
        <v>8445.0062700000017</v>
      </c>
      <c r="D688" s="45">
        <f>IF('NEG Commercial Win'!B688&gt;40,40*(Rates!$F$13+Rates!$F$17)+('NEG Commercial Win'!B688-40)*(Rates!$F$13+Rates!$F$19),'NEG Commercial Win'!B688*(Rates!$F$13+Rates!$F$17))+Rates!$F$26</f>
        <v>10823.549579999999</v>
      </c>
      <c r="E688" s="46">
        <f t="shared" si="40"/>
        <v>2378.5433099999973</v>
      </c>
      <c r="F688" s="47">
        <f t="shared" si="41"/>
        <v>0.28165086371214698</v>
      </c>
      <c r="G688" s="51">
        <f>'NEG Commercial'!E688</f>
        <v>3</v>
      </c>
      <c r="H688" s="48">
        <f t="shared" si="42"/>
        <v>2.8925141733194491E-5</v>
      </c>
      <c r="I688" s="48">
        <f t="shared" si="43"/>
        <v>0.99691465154845904</v>
      </c>
      <c r="K688" s="72"/>
      <c r="L688" s="72"/>
    </row>
    <row r="689" spans="2:12" x14ac:dyDescent="0.2">
      <c r="B689" s="51">
        <f>'NEG Commercial'!C689</f>
        <v>14859</v>
      </c>
      <c r="C689" s="45">
        <f>IF('NEG Commercial Win'!B689&gt;40,40*(Rates!$E$13+Rates!$E$17)+('NEG Commercial Win'!B689-40)*(Rates!$E$13+Rates!$E$19),'NEG Commercial Win'!B689*(Rates!$E$13+Rates!$E$17))+Rates!$E$26</f>
        <v>8456.3288700000012</v>
      </c>
      <c r="D689" s="45">
        <f>IF('NEG Commercial Win'!B689&gt;40,40*(Rates!$F$13+Rates!$F$17)+('NEG Commercial Win'!B689-40)*(Rates!$F$13+Rates!$F$19),'NEG Commercial Win'!B689*(Rates!$F$13+Rates!$F$17))+Rates!$F$26</f>
        <v>10838.07798</v>
      </c>
      <c r="E689" s="46">
        <f t="shared" si="40"/>
        <v>2381.7491099999988</v>
      </c>
      <c r="F689" s="47">
        <f t="shared" si="41"/>
        <v>0.28165284801654106</v>
      </c>
      <c r="G689" s="51">
        <f>'NEG Commercial'!E689</f>
        <v>2</v>
      </c>
      <c r="H689" s="48">
        <f t="shared" si="42"/>
        <v>1.9283427822129663E-5</v>
      </c>
      <c r="I689" s="48">
        <f t="shared" si="43"/>
        <v>0.99693393497628113</v>
      </c>
      <c r="K689" s="72"/>
      <c r="L689" s="72"/>
    </row>
    <row r="690" spans="2:12" x14ac:dyDescent="0.2">
      <c r="B690" s="51">
        <f>'NEG Commercial'!C690</f>
        <v>14919</v>
      </c>
      <c r="C690" s="45">
        <f>IF('NEG Commercial Win'!B690&gt;40,40*(Rates!$E$13+Rates!$E$17)+('NEG Commercial Win'!B690-40)*(Rates!$E$13+Rates!$E$19),'NEG Commercial Win'!B690*(Rates!$E$13+Rates!$E$17))+Rates!$E$26</f>
        <v>8490.2966700000015</v>
      </c>
      <c r="D690" s="45">
        <f>IF('NEG Commercial Win'!B690&gt;40,40*(Rates!$F$13+Rates!$F$17)+('NEG Commercial Win'!B690-40)*(Rates!$F$13+Rates!$F$19),'NEG Commercial Win'!B690*(Rates!$F$13+Rates!$F$17))+Rates!$F$26</f>
        <v>10881.66318</v>
      </c>
      <c r="E690" s="46">
        <f t="shared" si="40"/>
        <v>2391.366509999998</v>
      </c>
      <c r="F690" s="47">
        <f t="shared" si="41"/>
        <v>0.28165876917466981</v>
      </c>
      <c r="G690" s="51">
        <f>'NEG Commercial'!E690</f>
        <v>1</v>
      </c>
      <c r="H690" s="48">
        <f t="shared" si="42"/>
        <v>9.6417139110648316E-6</v>
      </c>
      <c r="I690" s="48">
        <f t="shared" si="43"/>
        <v>0.99694357669019218</v>
      </c>
      <c r="K690" s="72"/>
      <c r="L690" s="72"/>
    </row>
    <row r="691" spans="2:12" x14ac:dyDescent="0.2">
      <c r="B691" s="51">
        <f>'NEG Commercial'!C691</f>
        <v>14939</v>
      </c>
      <c r="C691" s="45">
        <f>IF('NEG Commercial Win'!B691&gt;40,40*(Rates!$E$13+Rates!$E$17)+('NEG Commercial Win'!B691-40)*(Rates!$E$13+Rates!$E$19),'NEG Commercial Win'!B691*(Rates!$E$13+Rates!$E$17))+Rates!$E$26</f>
        <v>8501.6192700000011</v>
      </c>
      <c r="D691" s="45">
        <f>IF('NEG Commercial Win'!B691&gt;40,40*(Rates!$F$13+Rates!$F$17)+('NEG Commercial Win'!B691-40)*(Rates!$F$13+Rates!$F$19),'NEG Commercial Win'!B691*(Rates!$F$13+Rates!$F$17))+Rates!$F$26</f>
        <v>10896.191579999999</v>
      </c>
      <c r="E691" s="46">
        <f t="shared" si="40"/>
        <v>2394.5723099999977</v>
      </c>
      <c r="F691" s="47">
        <f t="shared" si="41"/>
        <v>0.281660732379515</v>
      </c>
      <c r="G691" s="51">
        <f>'NEG Commercial'!E691</f>
        <v>1</v>
      </c>
      <c r="H691" s="48">
        <f t="shared" si="42"/>
        <v>9.6417139110648316E-6</v>
      </c>
      <c r="I691" s="48">
        <f t="shared" si="43"/>
        <v>0.99695321840410323</v>
      </c>
      <c r="K691" s="72"/>
      <c r="L691" s="72"/>
    </row>
    <row r="692" spans="2:12" x14ac:dyDescent="0.2">
      <c r="B692" s="51">
        <f>'NEG Commercial'!C692</f>
        <v>14959</v>
      </c>
      <c r="C692" s="45">
        <f>IF('NEG Commercial Win'!B692&gt;40,40*(Rates!$E$13+Rates!$E$17)+('NEG Commercial Win'!B692-40)*(Rates!$E$13+Rates!$E$19),'NEG Commercial Win'!B692*(Rates!$E$13+Rates!$E$17))+Rates!$E$26</f>
        <v>8512.9418700000006</v>
      </c>
      <c r="D692" s="45">
        <f>IF('NEG Commercial Win'!B692&gt;40,40*(Rates!$F$13+Rates!$F$17)+('NEG Commercial Win'!B692-40)*(Rates!$F$13+Rates!$F$19),'NEG Commercial Win'!B692*(Rates!$F$13+Rates!$F$17))+Rates!$F$26</f>
        <v>10910.71998</v>
      </c>
      <c r="E692" s="46">
        <f t="shared" si="40"/>
        <v>2397.7781099999993</v>
      </c>
      <c r="F692" s="47">
        <f t="shared" si="41"/>
        <v>0.28166269036205682</v>
      </c>
      <c r="G692" s="51">
        <f>'NEG Commercial'!E692</f>
        <v>1</v>
      </c>
      <c r="H692" s="48">
        <f t="shared" si="42"/>
        <v>9.6417139110648316E-6</v>
      </c>
      <c r="I692" s="48">
        <f t="shared" si="43"/>
        <v>0.99696286011801427</v>
      </c>
      <c r="K692" s="72"/>
      <c r="L692" s="72"/>
    </row>
    <row r="693" spans="2:12" x14ac:dyDescent="0.2">
      <c r="B693" s="51">
        <f>'NEG Commercial'!C693</f>
        <v>14979</v>
      </c>
      <c r="C693" s="45">
        <f>IF('NEG Commercial Win'!B693&gt;40,40*(Rates!$E$13+Rates!$E$17)+('NEG Commercial Win'!B693-40)*(Rates!$E$13+Rates!$E$19),'NEG Commercial Win'!B693*(Rates!$E$13+Rates!$E$17))+Rates!$E$26</f>
        <v>8524.2644700000019</v>
      </c>
      <c r="D693" s="45">
        <f>IF('NEG Commercial Win'!B693&gt;40,40*(Rates!$F$13+Rates!$F$17)+('NEG Commercial Win'!B693-40)*(Rates!$F$13+Rates!$F$19),'NEG Commercial Win'!B693*(Rates!$F$13+Rates!$F$17))+Rates!$F$26</f>
        <v>10925.248379999999</v>
      </c>
      <c r="E693" s="46">
        <f t="shared" si="40"/>
        <v>2400.9839099999972</v>
      </c>
      <c r="F693" s="47">
        <f t="shared" si="41"/>
        <v>0.28166464314310474</v>
      </c>
      <c r="G693" s="51">
        <f>'NEG Commercial'!E693</f>
        <v>1</v>
      </c>
      <c r="H693" s="48">
        <f t="shared" si="42"/>
        <v>9.6417139110648316E-6</v>
      </c>
      <c r="I693" s="48">
        <f t="shared" si="43"/>
        <v>0.99697250183192532</v>
      </c>
      <c r="K693" s="72"/>
      <c r="L693" s="72"/>
    </row>
    <row r="694" spans="2:12" x14ac:dyDescent="0.2">
      <c r="B694" s="51">
        <f>'NEG Commercial'!C694</f>
        <v>15039</v>
      </c>
      <c r="C694" s="45">
        <f>IF('NEG Commercial Win'!B694&gt;40,40*(Rates!$E$13+Rates!$E$17)+('NEG Commercial Win'!B694-40)*(Rates!$E$13+Rates!$E$19),'NEG Commercial Win'!B694*(Rates!$E$13+Rates!$E$17))+Rates!$E$26</f>
        <v>8558.2322700000004</v>
      </c>
      <c r="D694" s="45">
        <f>IF('NEG Commercial Win'!B694&gt;40,40*(Rates!$F$13+Rates!$F$17)+('NEG Commercial Win'!B694-40)*(Rates!$F$13+Rates!$F$19),'NEG Commercial Win'!B694*(Rates!$F$13+Rates!$F$17))+Rates!$F$26</f>
        <v>10968.83358</v>
      </c>
      <c r="E694" s="46">
        <f t="shared" si="40"/>
        <v>2410.60131</v>
      </c>
      <c r="F694" s="47">
        <f t="shared" si="41"/>
        <v>0.28167047048373695</v>
      </c>
      <c r="G694" s="51">
        <f>'NEG Commercial'!E694</f>
        <v>1</v>
      </c>
      <c r="H694" s="48">
        <f t="shared" si="42"/>
        <v>9.6417139110648316E-6</v>
      </c>
      <c r="I694" s="48">
        <f t="shared" si="43"/>
        <v>0.99698214354583636</v>
      </c>
      <c r="K694" s="72"/>
      <c r="L694" s="72"/>
    </row>
    <row r="695" spans="2:12" x14ac:dyDescent="0.2">
      <c r="B695" s="51">
        <f>'NEG Commercial'!C695</f>
        <v>15079</v>
      </c>
      <c r="C695" s="45">
        <f>IF('NEG Commercial Win'!B695&gt;40,40*(Rates!$E$13+Rates!$E$17)+('NEG Commercial Win'!B695-40)*(Rates!$E$13+Rates!$E$19),'NEG Commercial Win'!B695*(Rates!$E$13+Rates!$E$17))+Rates!$E$26</f>
        <v>8580.8774700000013</v>
      </c>
      <c r="D695" s="45">
        <f>IF('NEG Commercial Win'!B695&gt;40,40*(Rates!$F$13+Rates!$F$17)+('NEG Commercial Win'!B695-40)*(Rates!$F$13+Rates!$F$19),'NEG Commercial Win'!B695*(Rates!$F$13+Rates!$F$17))+Rates!$F$26</f>
        <v>10997.890379999999</v>
      </c>
      <c r="E695" s="46">
        <f t="shared" si="40"/>
        <v>2417.0129099999976</v>
      </c>
      <c r="F695" s="47">
        <f t="shared" si="41"/>
        <v>0.28167432974660545</v>
      </c>
      <c r="G695" s="51">
        <f>'NEG Commercial'!E695</f>
        <v>1</v>
      </c>
      <c r="H695" s="48">
        <f t="shared" si="42"/>
        <v>9.6417139110648316E-6</v>
      </c>
      <c r="I695" s="48">
        <f t="shared" si="43"/>
        <v>0.99699178525974741</v>
      </c>
      <c r="K695" s="72"/>
      <c r="L695" s="72"/>
    </row>
    <row r="696" spans="2:12" x14ac:dyDescent="0.2">
      <c r="B696" s="51">
        <f>'NEG Commercial'!C696</f>
        <v>15119</v>
      </c>
      <c r="C696" s="45">
        <f>IF('NEG Commercial Win'!B696&gt;40,40*(Rates!$E$13+Rates!$E$17)+('NEG Commercial Win'!B696-40)*(Rates!$E$13+Rates!$E$19),'NEG Commercial Win'!B696*(Rates!$E$13+Rates!$E$17))+Rates!$E$26</f>
        <v>8603.5226700000003</v>
      </c>
      <c r="D696" s="45">
        <f>IF('NEG Commercial Win'!B696&gt;40,40*(Rates!$F$13+Rates!$F$17)+('NEG Commercial Win'!B696-40)*(Rates!$F$13+Rates!$F$19),'NEG Commercial Win'!B696*(Rates!$F$13+Rates!$F$17))+Rates!$F$26</f>
        <v>11026.947179999999</v>
      </c>
      <c r="E696" s="46">
        <f t="shared" si="40"/>
        <v>2423.4245099999989</v>
      </c>
      <c r="F696" s="47">
        <f t="shared" si="41"/>
        <v>0.28167816869366125</v>
      </c>
      <c r="G696" s="51">
        <f>'NEG Commercial'!E696</f>
        <v>2</v>
      </c>
      <c r="H696" s="48">
        <f t="shared" si="42"/>
        <v>1.9283427822129663E-5</v>
      </c>
      <c r="I696" s="48">
        <f t="shared" si="43"/>
        <v>0.9970110686875695</v>
      </c>
      <c r="K696" s="72"/>
      <c r="L696" s="72"/>
    </row>
    <row r="697" spans="2:12" x14ac:dyDescent="0.2">
      <c r="B697" s="51">
        <f>'NEG Commercial'!C697</f>
        <v>15159</v>
      </c>
      <c r="C697" s="45">
        <f>IF('NEG Commercial Win'!B697&gt;40,40*(Rates!$E$13+Rates!$E$17)+('NEG Commercial Win'!B697-40)*(Rates!$E$13+Rates!$E$19),'NEG Commercial Win'!B697*(Rates!$E$13+Rates!$E$17))+Rates!$E$26</f>
        <v>8626.1678700000011</v>
      </c>
      <c r="D697" s="45">
        <f>IF('NEG Commercial Win'!B697&gt;40,40*(Rates!$F$13+Rates!$F$17)+('NEG Commercial Win'!B697-40)*(Rates!$F$13+Rates!$F$19),'NEG Commercial Win'!B697*(Rates!$F$13+Rates!$F$17))+Rates!$F$26</f>
        <v>11056.00398</v>
      </c>
      <c r="E697" s="46">
        <f t="shared" si="40"/>
        <v>2429.8361099999984</v>
      </c>
      <c r="F697" s="47">
        <f t="shared" si="41"/>
        <v>0.28168198748490136</v>
      </c>
      <c r="G697" s="51">
        <f>'NEG Commercial'!E697</f>
        <v>1</v>
      </c>
      <c r="H697" s="48">
        <f t="shared" si="42"/>
        <v>9.6417139110648316E-6</v>
      </c>
      <c r="I697" s="48">
        <f t="shared" si="43"/>
        <v>0.99702071040148055</v>
      </c>
      <c r="K697" s="72"/>
      <c r="L697" s="72"/>
    </row>
    <row r="698" spans="2:12" x14ac:dyDescent="0.2">
      <c r="B698" s="51">
        <f>'NEG Commercial'!C698</f>
        <v>15199</v>
      </c>
      <c r="C698" s="45">
        <f>IF('NEG Commercial Win'!B698&gt;40,40*(Rates!$E$13+Rates!$E$17)+('NEG Commercial Win'!B698-40)*(Rates!$E$13+Rates!$E$19),'NEG Commercial Win'!B698*(Rates!$E$13+Rates!$E$17))+Rates!$E$26</f>
        <v>8648.813070000002</v>
      </c>
      <c r="D698" s="45">
        <f>IF('NEG Commercial Win'!B698&gt;40,40*(Rates!$F$13+Rates!$F$17)+('NEG Commercial Win'!B698-40)*(Rates!$F$13+Rates!$F$19),'NEG Commercial Win'!B698*(Rates!$F$13+Rates!$F$17))+Rates!$F$26</f>
        <v>11085.06078</v>
      </c>
      <c r="E698" s="46">
        <f t="shared" si="40"/>
        <v>2436.2477099999978</v>
      </c>
      <c r="F698" s="47">
        <f t="shared" si="41"/>
        <v>0.28168578627864799</v>
      </c>
      <c r="G698" s="51">
        <f>'NEG Commercial'!E698</f>
        <v>1</v>
      </c>
      <c r="H698" s="48">
        <f t="shared" si="42"/>
        <v>9.6417139110648316E-6</v>
      </c>
      <c r="I698" s="48">
        <f t="shared" si="43"/>
        <v>0.99703035211539159</v>
      </c>
      <c r="K698" s="72"/>
      <c r="L698" s="72"/>
    </row>
    <row r="699" spans="2:12" x14ac:dyDescent="0.2">
      <c r="B699" s="51">
        <f>'NEG Commercial'!C699</f>
        <v>15219</v>
      </c>
      <c r="C699" s="45">
        <f>IF('NEG Commercial Win'!B699&gt;40,40*(Rates!$E$13+Rates!$E$17)+('NEG Commercial Win'!B699-40)*(Rates!$E$13+Rates!$E$19),'NEG Commercial Win'!B699*(Rates!$E$13+Rates!$E$17))+Rates!$E$26</f>
        <v>8660.1356700000015</v>
      </c>
      <c r="D699" s="45">
        <f>IF('NEG Commercial Win'!B699&gt;40,40*(Rates!$F$13+Rates!$F$17)+('NEG Commercial Win'!B699-40)*(Rates!$F$13+Rates!$F$19),'NEG Commercial Win'!B699*(Rates!$F$13+Rates!$F$17))+Rates!$F$26</f>
        <v>11099.589179999999</v>
      </c>
      <c r="E699" s="46">
        <f t="shared" si="40"/>
        <v>2439.4535099999976</v>
      </c>
      <c r="F699" s="47">
        <f t="shared" si="41"/>
        <v>0.28168767822548407</v>
      </c>
      <c r="G699" s="51">
        <f>'NEG Commercial'!E699</f>
        <v>2</v>
      </c>
      <c r="H699" s="48">
        <f t="shared" si="42"/>
        <v>1.9283427822129663E-5</v>
      </c>
      <c r="I699" s="48">
        <f t="shared" si="43"/>
        <v>0.99704963554321369</v>
      </c>
      <c r="K699" s="72"/>
      <c r="L699" s="72"/>
    </row>
    <row r="700" spans="2:12" x14ac:dyDescent="0.2">
      <c r="B700" s="51">
        <f>'NEG Commercial'!C700</f>
        <v>15239</v>
      </c>
      <c r="C700" s="45">
        <f>IF('NEG Commercial Win'!B700&gt;40,40*(Rates!$E$13+Rates!$E$17)+('NEG Commercial Win'!B700-40)*(Rates!$E$13+Rates!$E$19),'NEG Commercial Win'!B700*(Rates!$E$13+Rates!$E$17))+Rates!$E$26</f>
        <v>8671.458270000001</v>
      </c>
      <c r="D700" s="45">
        <f>IF('NEG Commercial Win'!B700&gt;40,40*(Rates!$F$13+Rates!$F$17)+('NEG Commercial Win'!B700-40)*(Rates!$F$13+Rates!$F$19),'NEG Commercial Win'!B700*(Rates!$F$13+Rates!$F$17))+Rates!$F$26</f>
        <v>11114.11758</v>
      </c>
      <c r="E700" s="46">
        <f t="shared" si="40"/>
        <v>2442.6593099999991</v>
      </c>
      <c r="F700" s="47">
        <f t="shared" si="41"/>
        <v>0.28168956523156963</v>
      </c>
      <c r="G700" s="51">
        <f>'NEG Commercial'!E700</f>
        <v>1</v>
      </c>
      <c r="H700" s="48">
        <f t="shared" si="42"/>
        <v>9.6417139110648316E-6</v>
      </c>
      <c r="I700" s="48">
        <f t="shared" si="43"/>
        <v>0.99705927725712473</v>
      </c>
      <c r="K700" s="72"/>
      <c r="L700" s="72"/>
    </row>
    <row r="701" spans="2:12" x14ac:dyDescent="0.2">
      <c r="B701" s="51">
        <f>'NEG Commercial'!C701</f>
        <v>15279</v>
      </c>
      <c r="C701" s="45">
        <f>IF('NEG Commercial Win'!B701&gt;40,40*(Rates!$E$13+Rates!$E$17)+('NEG Commercial Win'!B701-40)*(Rates!$E$13+Rates!$E$19),'NEG Commercial Win'!B701*(Rates!$E$13+Rates!$E$17))+Rates!$E$26</f>
        <v>8694.1034700000018</v>
      </c>
      <c r="D701" s="45">
        <f>IF('NEG Commercial Win'!B701&gt;40,40*(Rates!$F$13+Rates!$F$17)+('NEG Commercial Win'!B701-40)*(Rates!$F$13+Rates!$F$19),'NEG Commercial Win'!B701*(Rates!$F$13+Rates!$F$17))+Rates!$F$26</f>
        <v>11143.17438</v>
      </c>
      <c r="E701" s="46">
        <f t="shared" si="40"/>
        <v>2449.0709099999985</v>
      </c>
      <c r="F701" s="47">
        <f t="shared" si="41"/>
        <v>0.28169332449870166</v>
      </c>
      <c r="G701" s="51">
        <f>'NEG Commercial'!E701</f>
        <v>1</v>
      </c>
      <c r="H701" s="48">
        <f t="shared" si="42"/>
        <v>9.6417139110648316E-6</v>
      </c>
      <c r="I701" s="48">
        <f t="shared" si="43"/>
        <v>0.99706891897103578</v>
      </c>
      <c r="K701" s="72"/>
      <c r="L701" s="72"/>
    </row>
    <row r="702" spans="2:12" x14ac:dyDescent="0.2">
      <c r="B702" s="51">
        <f>'NEG Commercial'!C702</f>
        <v>15319</v>
      </c>
      <c r="C702" s="45">
        <f>IF('NEG Commercial Win'!B702&gt;40,40*(Rates!$E$13+Rates!$E$17)+('NEG Commercial Win'!B702-40)*(Rates!$E$13+Rates!$E$19),'NEG Commercial Win'!B702*(Rates!$E$13+Rates!$E$17))+Rates!$E$26</f>
        <v>8716.7486700000009</v>
      </c>
      <c r="D702" s="45">
        <f>IF('NEG Commercial Win'!B702&gt;40,40*(Rates!$F$13+Rates!$F$17)+('NEG Commercial Win'!B702-40)*(Rates!$F$13+Rates!$F$19),'NEG Commercial Win'!B702*(Rates!$F$13+Rates!$F$17))+Rates!$F$26</f>
        <v>11172.231179999999</v>
      </c>
      <c r="E702" s="46">
        <f t="shared" si="40"/>
        <v>2455.482509999998</v>
      </c>
      <c r="F702" s="47">
        <f t="shared" si="41"/>
        <v>0.28169706423346924</v>
      </c>
      <c r="G702" s="51">
        <f>'NEG Commercial'!E702</f>
        <v>5</v>
      </c>
      <c r="H702" s="48">
        <f t="shared" si="42"/>
        <v>4.8208569555324151E-5</v>
      </c>
      <c r="I702" s="48">
        <f t="shared" si="43"/>
        <v>0.99711712754059112</v>
      </c>
      <c r="K702" s="72"/>
      <c r="L702" s="72"/>
    </row>
    <row r="703" spans="2:12" x14ac:dyDescent="0.2">
      <c r="B703" s="51">
        <f>'NEG Commercial'!C703</f>
        <v>15339</v>
      </c>
      <c r="C703" s="45">
        <f>IF('NEG Commercial Win'!B703&gt;40,40*(Rates!$E$13+Rates!$E$17)+('NEG Commercial Win'!B703-40)*(Rates!$E$13+Rates!$E$19),'NEG Commercial Win'!B703*(Rates!$E$13+Rates!$E$17))+Rates!$E$26</f>
        <v>8728.0712700000004</v>
      </c>
      <c r="D703" s="45">
        <f>IF('NEG Commercial Win'!B703&gt;40,40*(Rates!$F$13+Rates!$F$17)+('NEG Commercial Win'!B703-40)*(Rates!$F$13+Rates!$F$19),'NEG Commercial Win'!B703*(Rates!$F$13+Rates!$F$17))+Rates!$F$26</f>
        <v>11186.75958</v>
      </c>
      <c r="E703" s="46">
        <f t="shared" si="40"/>
        <v>2458.6883099999995</v>
      </c>
      <c r="F703" s="47">
        <f t="shared" si="41"/>
        <v>0.28169892682372649</v>
      </c>
      <c r="G703" s="51">
        <f>'NEG Commercial'!E703</f>
        <v>1</v>
      </c>
      <c r="H703" s="48">
        <f t="shared" si="42"/>
        <v>9.6417139110648316E-6</v>
      </c>
      <c r="I703" s="48">
        <f t="shared" si="43"/>
        <v>0.99712676925450217</v>
      </c>
      <c r="K703" s="72"/>
      <c r="L703" s="72"/>
    </row>
    <row r="704" spans="2:12" x14ac:dyDescent="0.2">
      <c r="B704" s="51">
        <f>'NEG Commercial'!C704</f>
        <v>15359</v>
      </c>
      <c r="C704" s="45">
        <f>IF('NEG Commercial Win'!B704&gt;40,40*(Rates!$E$13+Rates!$E$17)+('NEG Commercial Win'!B704-40)*(Rates!$E$13+Rates!$E$19),'NEG Commercial Win'!B704*(Rates!$E$13+Rates!$E$17))+Rates!$E$26</f>
        <v>8739.3938700000017</v>
      </c>
      <c r="D704" s="45">
        <f>IF('NEG Commercial Win'!B704&gt;40,40*(Rates!$F$13+Rates!$F$17)+('NEG Commercial Win'!B704-40)*(Rates!$F$13+Rates!$F$19),'NEG Commercial Win'!B704*(Rates!$F$13+Rates!$F$17))+Rates!$F$26</f>
        <v>11201.287979999999</v>
      </c>
      <c r="E704" s="46">
        <f t="shared" si="40"/>
        <v>2461.8941099999975</v>
      </c>
      <c r="F704" s="47">
        <f t="shared" si="41"/>
        <v>0.28170078458770698</v>
      </c>
      <c r="G704" s="51">
        <f>'NEG Commercial'!E704</f>
        <v>1</v>
      </c>
      <c r="H704" s="48">
        <f t="shared" si="42"/>
        <v>9.6417139110648316E-6</v>
      </c>
      <c r="I704" s="48">
        <f t="shared" si="43"/>
        <v>0.99713641096841321</v>
      </c>
      <c r="K704" s="72"/>
      <c r="L704" s="72"/>
    </row>
    <row r="705" spans="2:12" x14ac:dyDescent="0.2">
      <c r="B705" s="51">
        <f>'NEG Commercial'!C705</f>
        <v>15379</v>
      </c>
      <c r="C705" s="45">
        <f>IF('NEG Commercial Win'!B705&gt;40,40*(Rates!$E$13+Rates!$E$17)+('NEG Commercial Win'!B705-40)*(Rates!$E$13+Rates!$E$19),'NEG Commercial Win'!B705*(Rates!$E$13+Rates!$E$17))+Rates!$E$26</f>
        <v>8750.7164700000012</v>
      </c>
      <c r="D705" s="45">
        <f>IF('NEG Commercial Win'!B705&gt;40,40*(Rates!$F$13+Rates!$F$17)+('NEG Commercial Win'!B705-40)*(Rates!$F$13+Rates!$F$19),'NEG Commercial Win'!B705*(Rates!$F$13+Rates!$F$17))+Rates!$F$26</f>
        <v>11215.81638</v>
      </c>
      <c r="E705" s="46">
        <f t="shared" si="40"/>
        <v>2465.099909999999</v>
      </c>
      <c r="F705" s="47">
        <f t="shared" si="41"/>
        <v>0.28170263754414598</v>
      </c>
      <c r="G705" s="51">
        <f>'NEG Commercial'!E705</f>
        <v>1</v>
      </c>
      <c r="H705" s="48">
        <f t="shared" si="42"/>
        <v>9.6417139110648316E-6</v>
      </c>
      <c r="I705" s="48">
        <f t="shared" si="43"/>
        <v>0.99714605268232426</v>
      </c>
      <c r="K705" s="72"/>
      <c r="L705" s="72"/>
    </row>
    <row r="706" spans="2:12" x14ac:dyDescent="0.2">
      <c r="B706" s="51">
        <f>'NEG Commercial'!C706</f>
        <v>15419</v>
      </c>
      <c r="C706" s="45">
        <f>IF('NEG Commercial Win'!B706&gt;40,40*(Rates!$E$13+Rates!$E$17)+('NEG Commercial Win'!B706-40)*(Rates!$E$13+Rates!$E$19),'NEG Commercial Win'!B706*(Rates!$E$13+Rates!$E$17))+Rates!$E$26</f>
        <v>8773.3616700000002</v>
      </c>
      <c r="D706" s="45">
        <f>IF('NEG Commercial Win'!B706&gt;40,40*(Rates!$F$13+Rates!$F$17)+('NEG Commercial Win'!B706-40)*(Rates!$F$13+Rates!$F$19),'NEG Commercial Win'!B706*(Rates!$F$13+Rates!$F$17))+Rates!$F$26</f>
        <v>11244.873179999999</v>
      </c>
      <c r="E706" s="46">
        <f t="shared" si="40"/>
        <v>2471.5115099999985</v>
      </c>
      <c r="F706" s="47">
        <f t="shared" si="41"/>
        <v>0.28170632910885096</v>
      </c>
      <c r="G706" s="51">
        <f>'NEG Commercial'!E706</f>
        <v>1</v>
      </c>
      <c r="H706" s="48">
        <f t="shared" si="42"/>
        <v>9.6417139110648316E-6</v>
      </c>
      <c r="I706" s="48">
        <f t="shared" si="43"/>
        <v>0.9971556943962353</v>
      </c>
      <c r="K706" s="72"/>
      <c r="L706" s="72"/>
    </row>
    <row r="707" spans="2:12" x14ac:dyDescent="0.2">
      <c r="B707" s="51">
        <f>'NEG Commercial'!C707</f>
        <v>15439</v>
      </c>
      <c r="C707" s="45">
        <f>IF('NEG Commercial Win'!B707&gt;40,40*(Rates!$E$13+Rates!$E$17)+('NEG Commercial Win'!B707-40)*(Rates!$E$13+Rates!$E$19),'NEG Commercial Win'!B707*(Rates!$E$13+Rates!$E$17))+Rates!$E$26</f>
        <v>8784.6842700000016</v>
      </c>
      <c r="D707" s="45">
        <f>IF('NEG Commercial Win'!B707&gt;40,40*(Rates!$F$13+Rates!$F$17)+('NEG Commercial Win'!B707-40)*(Rates!$F$13+Rates!$F$19),'NEG Commercial Win'!B707*(Rates!$F$13+Rates!$F$17))+Rates!$F$26</f>
        <v>11259.40158</v>
      </c>
      <c r="E707" s="46">
        <f t="shared" si="40"/>
        <v>2474.7173099999982</v>
      </c>
      <c r="F707" s="47">
        <f t="shared" si="41"/>
        <v>0.2817081677541039</v>
      </c>
      <c r="G707" s="51">
        <f>'NEG Commercial'!E707</f>
        <v>1</v>
      </c>
      <c r="H707" s="48">
        <f t="shared" si="42"/>
        <v>9.6417139110648316E-6</v>
      </c>
      <c r="I707" s="48">
        <f t="shared" si="43"/>
        <v>0.99716533611014635</v>
      </c>
      <c r="K707" s="72"/>
      <c r="L707" s="72"/>
    </row>
    <row r="708" spans="2:12" x14ac:dyDescent="0.2">
      <c r="B708" s="51">
        <f>'NEG Commercial'!C708</f>
        <v>15459</v>
      </c>
      <c r="C708" s="45">
        <f>IF('NEG Commercial Win'!B708&gt;40,40*(Rates!$E$13+Rates!$E$17)+('NEG Commercial Win'!B708-40)*(Rates!$E$13+Rates!$E$19),'NEG Commercial Win'!B708*(Rates!$E$13+Rates!$E$17))+Rates!$E$26</f>
        <v>8796.0068700000011</v>
      </c>
      <c r="D708" s="45">
        <f>IF('NEG Commercial Win'!B708&gt;40,40*(Rates!$F$13+Rates!$F$17)+('NEG Commercial Win'!B708-40)*(Rates!$F$13+Rates!$F$19),'NEG Commercial Win'!B708*(Rates!$F$13+Rates!$F$17))+Rates!$F$26</f>
        <v>11273.929979999999</v>
      </c>
      <c r="E708" s="46">
        <f t="shared" si="40"/>
        <v>2477.9231099999979</v>
      </c>
      <c r="F708" s="47">
        <f t="shared" si="41"/>
        <v>0.28171000166578969</v>
      </c>
      <c r="G708" s="51">
        <f>'NEG Commercial'!E708</f>
        <v>3</v>
      </c>
      <c r="H708" s="48">
        <f t="shared" si="42"/>
        <v>2.8925141733194491E-5</v>
      </c>
      <c r="I708" s="48">
        <f t="shared" si="43"/>
        <v>0.9971942612518796</v>
      </c>
      <c r="K708" s="72"/>
      <c r="L708" s="72"/>
    </row>
    <row r="709" spans="2:12" x14ac:dyDescent="0.2">
      <c r="B709" s="51">
        <f>'NEG Commercial'!C709</f>
        <v>15479</v>
      </c>
      <c r="C709" s="45">
        <f>IF('NEG Commercial Win'!B709&gt;40,40*(Rates!$E$13+Rates!$E$17)+('NEG Commercial Win'!B709-40)*(Rates!$E$13+Rates!$E$19),'NEG Commercial Win'!B709*(Rates!$E$13+Rates!$E$17))+Rates!$E$26</f>
        <v>8807.3294700000006</v>
      </c>
      <c r="D709" s="45">
        <f>IF('NEG Commercial Win'!B709&gt;40,40*(Rates!$F$13+Rates!$F$17)+('NEG Commercial Win'!B709-40)*(Rates!$F$13+Rates!$F$19),'NEG Commercial Win'!B709*(Rates!$F$13+Rates!$F$17))+Rates!$F$26</f>
        <v>11288.45838</v>
      </c>
      <c r="E709" s="46">
        <f t="shared" si="40"/>
        <v>2481.1289099999995</v>
      </c>
      <c r="F709" s="47">
        <f t="shared" si="41"/>
        <v>0.28171183086216478</v>
      </c>
      <c r="G709" s="51">
        <f>'NEG Commercial'!E709</f>
        <v>1</v>
      </c>
      <c r="H709" s="48">
        <f t="shared" si="42"/>
        <v>9.6417139110648316E-6</v>
      </c>
      <c r="I709" s="48">
        <f t="shared" si="43"/>
        <v>0.99720390296579065</v>
      </c>
      <c r="K709" s="72"/>
      <c r="L709" s="72"/>
    </row>
    <row r="710" spans="2:12" x14ac:dyDescent="0.2">
      <c r="B710" s="51">
        <f>'NEG Commercial'!C710</f>
        <v>15499</v>
      </c>
      <c r="C710" s="45">
        <f>IF('NEG Commercial Win'!B710&gt;40,40*(Rates!$E$13+Rates!$E$17)+('NEG Commercial Win'!B710-40)*(Rates!$E$13+Rates!$E$19),'NEG Commercial Win'!B710*(Rates!$E$13+Rates!$E$17))+Rates!$E$26</f>
        <v>8818.6520700000019</v>
      </c>
      <c r="D710" s="45">
        <f>IF('NEG Commercial Win'!B710&gt;40,40*(Rates!$F$13+Rates!$F$17)+('NEG Commercial Win'!B710-40)*(Rates!$F$13+Rates!$F$19),'NEG Commercial Win'!B710*(Rates!$F$13+Rates!$F$17))+Rates!$F$26</f>
        <v>11302.986779999999</v>
      </c>
      <c r="E710" s="46">
        <f t="shared" si="40"/>
        <v>2484.3347099999974</v>
      </c>
      <c r="F710" s="47">
        <f t="shared" si="41"/>
        <v>0.28171365536139092</v>
      </c>
      <c r="G710" s="51">
        <f>'NEG Commercial'!E710</f>
        <v>3</v>
      </c>
      <c r="H710" s="48">
        <f t="shared" si="42"/>
        <v>2.8925141733194491E-5</v>
      </c>
      <c r="I710" s="48">
        <f t="shared" si="43"/>
        <v>0.99723282810752389</v>
      </c>
      <c r="K710" s="72"/>
      <c r="L710" s="72"/>
    </row>
    <row r="711" spans="2:12" x14ac:dyDescent="0.2">
      <c r="B711" s="51">
        <f>'NEG Commercial'!C711</f>
        <v>15539</v>
      </c>
      <c r="C711" s="45">
        <f>IF('NEG Commercial Win'!B711&gt;40,40*(Rates!$E$13+Rates!$E$17)+('NEG Commercial Win'!B711-40)*(Rates!$E$13+Rates!$E$19),'NEG Commercial Win'!B711*(Rates!$E$13+Rates!$E$17))+Rates!$E$26</f>
        <v>8841.2972700000009</v>
      </c>
      <c r="D711" s="45">
        <f>IF('NEG Commercial Win'!B711&gt;40,40*(Rates!$F$13+Rates!$F$17)+('NEG Commercial Win'!B711-40)*(Rates!$F$13+Rates!$F$19),'NEG Commercial Win'!B711*(Rates!$F$13+Rates!$F$17))+Rates!$F$26</f>
        <v>11332.04358</v>
      </c>
      <c r="E711" s="46">
        <f t="shared" ref="E711:E774" si="44">D711-C711</f>
        <v>2490.7463099999986</v>
      </c>
      <c r="F711" s="47">
        <f t="shared" ref="F711:F774" si="45">E711/C711</f>
        <v>0.28171729034058351</v>
      </c>
      <c r="G711" s="51">
        <f>'NEG Commercial'!E711</f>
        <v>1</v>
      </c>
      <c r="H711" s="48">
        <f t="shared" ref="H711:H774" si="46">G711/SUM($G$6:$G$950)</f>
        <v>9.6417139110648316E-6</v>
      </c>
      <c r="I711" s="48">
        <f t="shared" si="43"/>
        <v>0.99724246982143494</v>
      </c>
      <c r="K711" s="72"/>
      <c r="L711" s="72"/>
    </row>
    <row r="712" spans="2:12" x14ac:dyDescent="0.2">
      <c r="B712" s="51">
        <f>'NEG Commercial'!C712</f>
        <v>15619</v>
      </c>
      <c r="C712" s="45">
        <f>IF('NEG Commercial Win'!B712&gt;40,40*(Rates!$E$13+Rates!$E$17)+('NEG Commercial Win'!B712-40)*(Rates!$E$13+Rates!$E$19),'NEG Commercial Win'!B712*(Rates!$E$13+Rates!$E$17))+Rates!$E$26</f>
        <v>8886.5876700000008</v>
      </c>
      <c r="D712" s="45">
        <f>IF('NEG Commercial Win'!B712&gt;40,40*(Rates!$F$13+Rates!$F$17)+('NEG Commercial Win'!B712-40)*(Rates!$F$13+Rates!$F$19),'NEG Commercial Win'!B712*(Rates!$F$13+Rates!$F$17))+Rates!$F$26</f>
        <v>11390.15718</v>
      </c>
      <c r="E712" s="46">
        <f t="shared" si="44"/>
        <v>2503.5695099999994</v>
      </c>
      <c r="F712" s="47">
        <f t="shared" si="45"/>
        <v>0.28172450472206945</v>
      </c>
      <c r="G712" s="51">
        <f>'NEG Commercial'!E712</f>
        <v>1</v>
      </c>
      <c r="H712" s="48">
        <f t="shared" si="46"/>
        <v>9.6417139110648316E-6</v>
      </c>
      <c r="I712" s="48">
        <f t="shared" ref="I712:I775" si="47">H712+I711</f>
        <v>0.99725211153534599</v>
      </c>
      <c r="K712" s="72"/>
      <c r="L712" s="72"/>
    </row>
    <row r="713" spans="2:12" x14ac:dyDescent="0.2">
      <c r="B713" s="51">
        <f>'NEG Commercial'!C713</f>
        <v>15639</v>
      </c>
      <c r="C713" s="45">
        <f>IF('NEG Commercial Win'!B713&gt;40,40*(Rates!$E$13+Rates!$E$17)+('NEG Commercial Win'!B713-40)*(Rates!$E$13+Rates!$E$19),'NEG Commercial Win'!B713*(Rates!$E$13+Rates!$E$17))+Rates!$E$26</f>
        <v>8897.9102700000003</v>
      </c>
      <c r="D713" s="45">
        <f>IF('NEG Commercial Win'!B713&gt;40,40*(Rates!$F$13+Rates!$F$17)+('NEG Commercial Win'!B713-40)*(Rates!$F$13+Rates!$F$19),'NEG Commercial Win'!B713*(Rates!$F$13+Rates!$F$17))+Rates!$F$26</f>
        <v>11404.685579999999</v>
      </c>
      <c r="E713" s="46">
        <f t="shared" si="44"/>
        <v>2506.7753099999991</v>
      </c>
      <c r="F713" s="47">
        <f t="shared" si="45"/>
        <v>0.28172629684205602</v>
      </c>
      <c r="G713" s="51">
        <f>'NEG Commercial'!E713</f>
        <v>1</v>
      </c>
      <c r="H713" s="48">
        <f t="shared" si="46"/>
        <v>9.6417139110648316E-6</v>
      </c>
      <c r="I713" s="48">
        <f t="shared" si="47"/>
        <v>0.99726175324925703</v>
      </c>
      <c r="K713" s="72"/>
      <c r="L713" s="72"/>
    </row>
    <row r="714" spans="2:12" x14ac:dyDescent="0.2">
      <c r="B714" s="51">
        <f>'NEG Commercial'!C714</f>
        <v>15659</v>
      </c>
      <c r="C714" s="45">
        <f>IF('NEG Commercial Win'!B714&gt;40,40*(Rates!$E$13+Rates!$E$17)+('NEG Commercial Win'!B714-40)*(Rates!$E$13+Rates!$E$19),'NEG Commercial Win'!B714*(Rates!$E$13+Rates!$E$17))+Rates!$E$26</f>
        <v>8909.2328700000016</v>
      </c>
      <c r="D714" s="45">
        <f>IF('NEG Commercial Win'!B714&gt;40,40*(Rates!$F$13+Rates!$F$17)+('NEG Commercial Win'!B714-40)*(Rates!$F$13+Rates!$F$19),'NEG Commercial Win'!B714*(Rates!$F$13+Rates!$F$17))+Rates!$F$26</f>
        <v>11419.213979999999</v>
      </c>
      <c r="E714" s="46">
        <f t="shared" si="44"/>
        <v>2509.981109999997</v>
      </c>
      <c r="F714" s="47">
        <f t="shared" si="45"/>
        <v>0.28172808440688973</v>
      </c>
      <c r="G714" s="51">
        <f>'NEG Commercial'!E714</f>
        <v>1</v>
      </c>
      <c r="H714" s="48">
        <f t="shared" si="46"/>
        <v>9.6417139110648316E-6</v>
      </c>
      <c r="I714" s="48">
        <f t="shared" si="47"/>
        <v>0.99727139496316808</v>
      </c>
      <c r="K714" s="72"/>
      <c r="L714" s="72"/>
    </row>
    <row r="715" spans="2:12" x14ac:dyDescent="0.2">
      <c r="B715" s="51">
        <f>'NEG Commercial'!C715</f>
        <v>15719</v>
      </c>
      <c r="C715" s="45">
        <f>IF('NEG Commercial Win'!B715&gt;40,40*(Rates!$E$13+Rates!$E$17)+('NEG Commercial Win'!B715-40)*(Rates!$E$13+Rates!$E$19),'NEG Commercial Win'!B715*(Rates!$E$13+Rates!$E$17))+Rates!$E$26</f>
        <v>8943.200670000002</v>
      </c>
      <c r="D715" s="45">
        <f>IF('NEG Commercial Win'!B715&gt;40,40*(Rates!$F$13+Rates!$F$17)+('NEG Commercial Win'!B715-40)*(Rates!$F$13+Rates!$F$19),'NEG Commercial Win'!B715*(Rates!$F$13+Rates!$F$17))+Rates!$F$26</f>
        <v>11462.79918</v>
      </c>
      <c r="E715" s="46">
        <f t="shared" si="44"/>
        <v>2519.598509999998</v>
      </c>
      <c r="F715" s="47">
        <f t="shared" si="45"/>
        <v>0.28173341994348849</v>
      </c>
      <c r="G715" s="51">
        <f>'NEG Commercial'!E715</f>
        <v>2</v>
      </c>
      <c r="H715" s="48">
        <f t="shared" si="46"/>
        <v>1.9283427822129663E-5</v>
      </c>
      <c r="I715" s="48">
        <f t="shared" si="47"/>
        <v>0.99729067839099017</v>
      </c>
      <c r="K715" s="72"/>
      <c r="L715" s="72"/>
    </row>
    <row r="716" spans="2:12" x14ac:dyDescent="0.2">
      <c r="B716" s="51">
        <f>'NEG Commercial'!C716</f>
        <v>15759</v>
      </c>
      <c r="C716" s="45">
        <f>IF('NEG Commercial Win'!B716&gt;40,40*(Rates!$E$13+Rates!$E$17)+('NEG Commercial Win'!B716-40)*(Rates!$E$13+Rates!$E$19),'NEG Commercial Win'!B716*(Rates!$E$13+Rates!$E$17))+Rates!$E$26</f>
        <v>8965.845870000001</v>
      </c>
      <c r="D716" s="45">
        <f>IF('NEG Commercial Win'!B716&gt;40,40*(Rates!$F$13+Rates!$F$17)+('NEG Commercial Win'!B716-40)*(Rates!$F$13+Rates!$F$19),'NEG Commercial Win'!B716*(Rates!$F$13+Rates!$F$17))+Rates!$F$26</f>
        <v>11491.85598</v>
      </c>
      <c r="E716" s="46">
        <f t="shared" si="44"/>
        <v>2526.0101099999993</v>
      </c>
      <c r="F716" s="47">
        <f t="shared" si="45"/>
        <v>0.28173695450778469</v>
      </c>
      <c r="G716" s="51">
        <f>'NEG Commercial'!E716</f>
        <v>2</v>
      </c>
      <c r="H716" s="48">
        <f t="shared" si="46"/>
        <v>1.9283427822129663E-5</v>
      </c>
      <c r="I716" s="48">
        <f t="shared" si="47"/>
        <v>0.99730996181881226</v>
      </c>
      <c r="K716" s="72"/>
      <c r="L716" s="72"/>
    </row>
    <row r="717" spans="2:12" x14ac:dyDescent="0.2">
      <c r="B717" s="51">
        <f>'NEG Commercial'!C717</f>
        <v>15779</v>
      </c>
      <c r="C717" s="45">
        <f>IF('NEG Commercial Win'!B717&gt;40,40*(Rates!$E$13+Rates!$E$17)+('NEG Commercial Win'!B717-40)*(Rates!$E$13+Rates!$E$19),'NEG Commercial Win'!B717*(Rates!$E$13+Rates!$E$17))+Rates!$E$26</f>
        <v>8977.1684700000005</v>
      </c>
      <c r="D717" s="45">
        <f>IF('NEG Commercial Win'!B717&gt;40,40*(Rates!$F$13+Rates!$F$17)+('NEG Commercial Win'!B717-40)*(Rates!$F$13+Rates!$F$19),'NEG Commercial Win'!B717*(Rates!$F$13+Rates!$F$17))+Rates!$F$26</f>
        <v>11506.38438</v>
      </c>
      <c r="E717" s="46">
        <f t="shared" si="44"/>
        <v>2529.215909999999</v>
      </c>
      <c r="F717" s="47">
        <f t="shared" si="45"/>
        <v>0.28173871510289245</v>
      </c>
      <c r="G717" s="51">
        <f>'NEG Commercial'!E717</f>
        <v>1</v>
      </c>
      <c r="H717" s="48">
        <f t="shared" si="46"/>
        <v>9.6417139110648316E-6</v>
      </c>
      <c r="I717" s="48">
        <f t="shared" si="47"/>
        <v>0.99731960353272331</v>
      </c>
      <c r="K717" s="72"/>
      <c r="L717" s="72"/>
    </row>
    <row r="718" spans="2:12" x14ac:dyDescent="0.2">
      <c r="B718" s="51">
        <f>'NEG Commercial'!C718</f>
        <v>15799</v>
      </c>
      <c r="C718" s="45">
        <f>IF('NEG Commercial Win'!B718&gt;40,40*(Rates!$E$13+Rates!$E$17)+('NEG Commercial Win'!B718-40)*(Rates!$E$13+Rates!$E$19),'NEG Commercial Win'!B718*(Rates!$E$13+Rates!$E$17))+Rates!$E$26</f>
        <v>8988.4910700000019</v>
      </c>
      <c r="D718" s="45">
        <f>IF('NEG Commercial Win'!B718&gt;40,40*(Rates!$F$13+Rates!$F$17)+('NEG Commercial Win'!B718-40)*(Rates!$F$13+Rates!$F$19),'NEG Commercial Win'!B718*(Rates!$F$13+Rates!$F$17))+Rates!$F$26</f>
        <v>11520.912779999999</v>
      </c>
      <c r="E718" s="46">
        <f t="shared" si="44"/>
        <v>2532.4217099999969</v>
      </c>
      <c r="F718" s="47">
        <f t="shared" si="45"/>
        <v>0.28174047126243584</v>
      </c>
      <c r="G718" s="51">
        <f>'NEG Commercial'!E718</f>
        <v>2</v>
      </c>
      <c r="H718" s="48">
        <f t="shared" si="46"/>
        <v>1.9283427822129663E-5</v>
      </c>
      <c r="I718" s="48">
        <f t="shared" si="47"/>
        <v>0.9973388869605454</v>
      </c>
      <c r="K718" s="72"/>
      <c r="L718" s="72"/>
    </row>
    <row r="719" spans="2:12" x14ac:dyDescent="0.2">
      <c r="B719" s="51">
        <f>'NEG Commercial'!C719</f>
        <v>15819</v>
      </c>
      <c r="C719" s="45">
        <f>IF('NEG Commercial Win'!B719&gt;40,40*(Rates!$E$13+Rates!$E$17)+('NEG Commercial Win'!B719-40)*(Rates!$E$13+Rates!$E$19),'NEG Commercial Win'!B719*(Rates!$E$13+Rates!$E$17))+Rates!$E$26</f>
        <v>8999.8136700000014</v>
      </c>
      <c r="D719" s="45">
        <f>IF('NEG Commercial Win'!B719&gt;40,40*(Rates!$F$13+Rates!$F$17)+('NEG Commercial Win'!B719-40)*(Rates!$F$13+Rates!$F$19),'NEG Commercial Win'!B719*(Rates!$F$13+Rates!$F$17))+Rates!$F$26</f>
        <v>11535.44118</v>
      </c>
      <c r="E719" s="46">
        <f t="shared" si="44"/>
        <v>2535.6275099999984</v>
      </c>
      <c r="F719" s="47">
        <f t="shared" si="45"/>
        <v>0.28174222300315671</v>
      </c>
      <c r="G719" s="51">
        <f>'NEG Commercial'!E719</f>
        <v>2</v>
      </c>
      <c r="H719" s="48">
        <f t="shared" si="46"/>
        <v>1.9283427822129663E-5</v>
      </c>
      <c r="I719" s="48">
        <f t="shared" si="47"/>
        <v>0.99735817038836749</v>
      </c>
      <c r="K719" s="72"/>
      <c r="L719" s="72"/>
    </row>
    <row r="720" spans="2:12" x14ac:dyDescent="0.2">
      <c r="B720" s="51">
        <f>'NEG Commercial'!C720</f>
        <v>15859</v>
      </c>
      <c r="C720" s="45">
        <f>IF('NEG Commercial Win'!B720&gt;40,40*(Rates!$E$13+Rates!$E$17)+('NEG Commercial Win'!B720-40)*(Rates!$E$13+Rates!$E$19),'NEG Commercial Win'!B720*(Rates!$E$13+Rates!$E$17))+Rates!$E$26</f>
        <v>9022.4588700000004</v>
      </c>
      <c r="D720" s="45">
        <f>IF('NEG Commercial Win'!B720&gt;40,40*(Rates!$F$13+Rates!$F$17)+('NEG Commercial Win'!B720-40)*(Rates!$F$13+Rates!$F$19),'NEG Commercial Win'!B720*(Rates!$F$13+Rates!$F$17))+Rates!$F$26</f>
        <v>11564.49798</v>
      </c>
      <c r="E720" s="46">
        <f t="shared" si="44"/>
        <v>2542.0391099999997</v>
      </c>
      <c r="F720" s="47">
        <f t="shared" si="45"/>
        <v>0.28174571329467302</v>
      </c>
      <c r="G720" s="51">
        <f>'NEG Commercial'!E720</f>
        <v>1</v>
      </c>
      <c r="H720" s="48">
        <f t="shared" si="46"/>
        <v>9.6417139110648316E-6</v>
      </c>
      <c r="I720" s="48">
        <f t="shared" si="47"/>
        <v>0.99736781210227854</v>
      </c>
      <c r="K720" s="72"/>
      <c r="L720" s="72"/>
    </row>
    <row r="721" spans="2:12" x14ac:dyDescent="0.2">
      <c r="B721" s="51">
        <f>'NEG Commercial'!C721</f>
        <v>15959</v>
      </c>
      <c r="C721" s="45">
        <f>IF('NEG Commercial Win'!B721&gt;40,40*(Rates!$E$13+Rates!$E$17)+('NEG Commercial Win'!B721-40)*(Rates!$E$13+Rates!$E$19),'NEG Commercial Win'!B721*(Rates!$E$13+Rates!$E$17))+Rates!$E$26</f>
        <v>9079.0718700000016</v>
      </c>
      <c r="D721" s="45">
        <f>IF('NEG Commercial Win'!B721&gt;40,40*(Rates!$F$13+Rates!$F$17)+('NEG Commercial Win'!B721-40)*(Rates!$F$13+Rates!$F$19),'NEG Commercial Win'!B721*(Rates!$F$13+Rates!$F$17))+Rates!$F$26</f>
        <v>11637.13998</v>
      </c>
      <c r="E721" s="46">
        <f t="shared" si="44"/>
        <v>2558.0681099999983</v>
      </c>
      <c r="F721" s="47">
        <f t="shared" si="45"/>
        <v>0.28175436284986671</v>
      </c>
      <c r="G721" s="51">
        <f>'NEG Commercial'!E721</f>
        <v>1</v>
      </c>
      <c r="H721" s="48">
        <f t="shared" si="46"/>
        <v>9.6417139110648316E-6</v>
      </c>
      <c r="I721" s="48">
        <f t="shared" si="47"/>
        <v>0.99737745381618959</v>
      </c>
      <c r="K721" s="72"/>
      <c r="L721" s="72"/>
    </row>
    <row r="722" spans="2:12" x14ac:dyDescent="0.2">
      <c r="B722" s="51">
        <f>'NEG Commercial'!C722</f>
        <v>15979</v>
      </c>
      <c r="C722" s="45">
        <f>IF('NEG Commercial Win'!B722&gt;40,40*(Rates!$E$13+Rates!$E$17)+('NEG Commercial Win'!B722-40)*(Rates!$E$13+Rates!$E$19),'NEG Commercial Win'!B722*(Rates!$E$13+Rates!$E$17))+Rates!$E$26</f>
        <v>9090.3944700000011</v>
      </c>
      <c r="D722" s="45">
        <f>IF('NEG Commercial Win'!B722&gt;40,40*(Rates!$F$13+Rates!$F$17)+('NEG Commercial Win'!B722-40)*(Rates!$F$13+Rates!$F$19),'NEG Commercial Win'!B722*(Rates!$F$13+Rates!$F$17))+Rates!$F$26</f>
        <v>11651.668379999999</v>
      </c>
      <c r="E722" s="46">
        <f t="shared" si="44"/>
        <v>2561.2739099999981</v>
      </c>
      <c r="F722" s="47">
        <f t="shared" si="45"/>
        <v>0.28175607983269374</v>
      </c>
      <c r="G722" s="51">
        <f>'NEG Commercial'!E722</f>
        <v>2</v>
      </c>
      <c r="H722" s="48">
        <f t="shared" si="46"/>
        <v>1.9283427822129663E-5</v>
      </c>
      <c r="I722" s="48">
        <f t="shared" si="47"/>
        <v>0.99739673724401168</v>
      </c>
      <c r="K722" s="72"/>
      <c r="L722" s="72"/>
    </row>
    <row r="723" spans="2:12" x14ac:dyDescent="0.2">
      <c r="B723" s="51">
        <f>'NEG Commercial'!C723</f>
        <v>15999</v>
      </c>
      <c r="C723" s="45">
        <f>IF('NEG Commercial Win'!B723&gt;40,40*(Rates!$E$13+Rates!$E$17)+('NEG Commercial Win'!B723-40)*(Rates!$E$13+Rates!$E$19),'NEG Commercial Win'!B723*(Rates!$E$13+Rates!$E$17))+Rates!$E$26</f>
        <v>9101.7170700000006</v>
      </c>
      <c r="D723" s="45">
        <f>IF('NEG Commercial Win'!B723&gt;40,40*(Rates!$F$13+Rates!$F$17)+('NEG Commercial Win'!B723-40)*(Rates!$F$13+Rates!$F$19),'NEG Commercial Win'!B723*(Rates!$F$13+Rates!$F$17))+Rates!$F$26</f>
        <v>11666.19678</v>
      </c>
      <c r="E723" s="46">
        <f t="shared" si="44"/>
        <v>2564.4797099999996</v>
      </c>
      <c r="F723" s="47">
        <f t="shared" si="45"/>
        <v>0.28175779254364358</v>
      </c>
      <c r="G723" s="51">
        <f>'NEG Commercial'!E723</f>
        <v>1</v>
      </c>
      <c r="H723" s="48">
        <f t="shared" si="46"/>
        <v>9.6417139110648316E-6</v>
      </c>
      <c r="I723" s="48">
        <f t="shared" si="47"/>
        <v>0.99740637895792272</v>
      </c>
      <c r="K723" s="72"/>
      <c r="L723" s="72"/>
    </row>
    <row r="724" spans="2:12" x14ac:dyDescent="0.2">
      <c r="B724" s="51">
        <f>'NEG Commercial'!C724</f>
        <v>16039</v>
      </c>
      <c r="C724" s="45">
        <f>IF('NEG Commercial Win'!B724&gt;40,40*(Rates!$E$13+Rates!$E$17)+('NEG Commercial Win'!B724-40)*(Rates!$E$13+Rates!$E$19),'NEG Commercial Win'!B724*(Rates!$E$13+Rates!$E$17))+Rates!$E$26</f>
        <v>9124.3622700000014</v>
      </c>
      <c r="D724" s="45">
        <f>IF('NEG Commercial Win'!B724&gt;40,40*(Rates!$F$13+Rates!$F$17)+('NEG Commercial Win'!B724-40)*(Rates!$F$13+Rates!$F$19),'NEG Commercial Win'!B724*(Rates!$F$13+Rates!$F$17))+Rates!$F$26</f>
        <v>11695.253579999999</v>
      </c>
      <c r="E724" s="46">
        <f t="shared" si="44"/>
        <v>2570.8913099999972</v>
      </c>
      <c r="F724" s="47">
        <f t="shared" si="45"/>
        <v>0.28176120521352305</v>
      </c>
      <c r="G724" s="51">
        <f>'NEG Commercial'!E724</f>
        <v>1</v>
      </c>
      <c r="H724" s="48">
        <f t="shared" si="46"/>
        <v>9.6417139110648316E-6</v>
      </c>
      <c r="I724" s="48">
        <f t="shared" si="47"/>
        <v>0.99741602067183377</v>
      </c>
      <c r="K724" s="72"/>
      <c r="L724" s="72"/>
    </row>
    <row r="725" spans="2:12" x14ac:dyDescent="0.2">
      <c r="B725" s="51">
        <f>'NEG Commercial'!C725</f>
        <v>16059</v>
      </c>
      <c r="C725" s="45">
        <f>IF('NEG Commercial Win'!B725&gt;40,40*(Rates!$E$13+Rates!$E$17)+('NEG Commercial Win'!B725-40)*(Rates!$E$13+Rates!$E$19),'NEG Commercial Win'!B725*(Rates!$E$13+Rates!$E$17))+Rates!$E$26</f>
        <v>9135.684870000001</v>
      </c>
      <c r="D725" s="45">
        <f>IF('NEG Commercial Win'!B725&gt;40,40*(Rates!$F$13+Rates!$F$17)+('NEG Commercial Win'!B725-40)*(Rates!$F$13+Rates!$F$19),'NEG Commercial Win'!B725*(Rates!$F$13+Rates!$F$17))+Rates!$F$26</f>
        <v>11709.78198</v>
      </c>
      <c r="E725" s="46">
        <f t="shared" si="44"/>
        <v>2574.0971099999988</v>
      </c>
      <c r="F725" s="47">
        <f t="shared" si="45"/>
        <v>0.28176290520406255</v>
      </c>
      <c r="G725" s="51">
        <f>'NEG Commercial'!E725</f>
        <v>2</v>
      </c>
      <c r="H725" s="48">
        <f t="shared" si="46"/>
        <v>1.9283427822129663E-5</v>
      </c>
      <c r="I725" s="48">
        <f t="shared" si="47"/>
        <v>0.99743530409965586</v>
      </c>
      <c r="K725" s="72"/>
      <c r="L725" s="72"/>
    </row>
    <row r="726" spans="2:12" x14ac:dyDescent="0.2">
      <c r="B726" s="51">
        <f>'NEG Commercial'!C726</f>
        <v>16099</v>
      </c>
      <c r="C726" s="45">
        <f>IF('NEG Commercial Win'!B726&gt;40,40*(Rates!$E$13+Rates!$E$17)+('NEG Commercial Win'!B726-40)*(Rates!$E$13+Rates!$E$19),'NEG Commercial Win'!B726*(Rates!$E$13+Rates!$E$17))+Rates!$E$26</f>
        <v>9158.3300700000018</v>
      </c>
      <c r="D726" s="45">
        <f>IF('NEG Commercial Win'!B726&gt;40,40*(Rates!$F$13+Rates!$F$17)+('NEG Commercial Win'!B726-40)*(Rates!$F$13+Rates!$F$19),'NEG Commercial Win'!B726*(Rates!$F$13+Rates!$F$17))+Rates!$F$26</f>
        <v>11738.83878</v>
      </c>
      <c r="E726" s="46">
        <f t="shared" si="44"/>
        <v>2580.5087099999982</v>
      </c>
      <c r="F726" s="47">
        <f t="shared" si="45"/>
        <v>0.28176629257477698</v>
      </c>
      <c r="G726" s="51">
        <f>'NEG Commercial'!E726</f>
        <v>1</v>
      </c>
      <c r="H726" s="48">
        <f t="shared" si="46"/>
        <v>9.6417139110648316E-6</v>
      </c>
      <c r="I726" s="48">
        <f t="shared" si="47"/>
        <v>0.99744494581356691</v>
      </c>
      <c r="K726" s="72"/>
      <c r="L726" s="72"/>
    </row>
    <row r="727" spans="2:12" x14ac:dyDescent="0.2">
      <c r="B727" s="51">
        <f>'NEG Commercial'!C727</f>
        <v>16139</v>
      </c>
      <c r="C727" s="45">
        <f>IF('NEG Commercial Win'!B727&gt;40,40*(Rates!$E$13+Rates!$E$17)+('NEG Commercial Win'!B727-40)*(Rates!$E$13+Rates!$E$19),'NEG Commercial Win'!B727*(Rates!$E$13+Rates!$E$17))+Rates!$E$26</f>
        <v>9180.9752700000008</v>
      </c>
      <c r="D727" s="45">
        <f>IF('NEG Commercial Win'!B727&gt;40,40*(Rates!$F$13+Rates!$F$17)+('NEG Commercial Win'!B727-40)*(Rates!$F$13+Rates!$F$19),'NEG Commercial Win'!B727*(Rates!$F$13+Rates!$F$17))+Rates!$F$26</f>
        <v>11767.89558</v>
      </c>
      <c r="E727" s="46">
        <f t="shared" si="44"/>
        <v>2586.9203099999995</v>
      </c>
      <c r="F727" s="47">
        <f t="shared" si="45"/>
        <v>0.28176966323535246</v>
      </c>
      <c r="G727" s="51">
        <f>'NEG Commercial'!E727</f>
        <v>2</v>
      </c>
      <c r="H727" s="48">
        <f t="shared" si="46"/>
        <v>1.9283427822129663E-5</v>
      </c>
      <c r="I727" s="48">
        <f t="shared" si="47"/>
        <v>0.997464229241389</v>
      </c>
      <c r="K727" s="72"/>
      <c r="L727" s="72"/>
    </row>
    <row r="728" spans="2:12" x14ac:dyDescent="0.2">
      <c r="B728" s="51">
        <f>'NEG Commercial'!C728</f>
        <v>16159</v>
      </c>
      <c r="C728" s="45">
        <f>IF('NEG Commercial Win'!B728&gt;40,40*(Rates!$E$13+Rates!$E$17)+('NEG Commercial Win'!B728-40)*(Rates!$E$13+Rates!$E$19),'NEG Commercial Win'!B728*(Rates!$E$13+Rates!$E$17))+Rates!$E$26</f>
        <v>9192.2978700000003</v>
      </c>
      <c r="D728" s="45">
        <f>IF('NEG Commercial Win'!B728&gt;40,40*(Rates!$F$13+Rates!$F$17)+('NEG Commercial Win'!B728-40)*(Rates!$F$13+Rates!$F$19),'NEG Commercial Win'!B728*(Rates!$F$13+Rates!$F$17))+Rates!$F$26</f>
        <v>11782.42398</v>
      </c>
      <c r="E728" s="46">
        <f t="shared" si="44"/>
        <v>2590.1261099999992</v>
      </c>
      <c r="F728" s="47">
        <f t="shared" si="45"/>
        <v>0.2817713423379305</v>
      </c>
      <c r="G728" s="51">
        <f>'NEG Commercial'!E728</f>
        <v>2</v>
      </c>
      <c r="H728" s="48">
        <f t="shared" si="46"/>
        <v>1.9283427822129663E-5</v>
      </c>
      <c r="I728" s="48">
        <f t="shared" si="47"/>
        <v>0.99748351266921109</v>
      </c>
      <c r="K728" s="72"/>
      <c r="L728" s="72"/>
    </row>
    <row r="729" spans="2:12" x14ac:dyDescent="0.2">
      <c r="B729" s="51">
        <f>'NEG Commercial'!C729</f>
        <v>16179</v>
      </c>
      <c r="C729" s="45">
        <f>IF('NEG Commercial Win'!B729&gt;40,40*(Rates!$E$13+Rates!$E$17)+('NEG Commercial Win'!B729-40)*(Rates!$E$13+Rates!$E$19),'NEG Commercial Win'!B729*(Rates!$E$13+Rates!$E$17))+Rates!$E$26</f>
        <v>9203.6204700000017</v>
      </c>
      <c r="D729" s="45">
        <f>IF('NEG Commercial Win'!B729&gt;40,40*(Rates!$F$13+Rates!$F$17)+('NEG Commercial Win'!B729-40)*(Rates!$F$13+Rates!$F$19),'NEG Commercial Win'!B729*(Rates!$F$13+Rates!$F$17))+Rates!$F$26</f>
        <v>11796.952379999999</v>
      </c>
      <c r="E729" s="46">
        <f t="shared" si="44"/>
        <v>2593.3319099999972</v>
      </c>
      <c r="F729" s="47">
        <f t="shared" si="45"/>
        <v>0.28177301730913257</v>
      </c>
      <c r="G729" s="51">
        <f>'NEG Commercial'!E729</f>
        <v>1</v>
      </c>
      <c r="H729" s="48">
        <f t="shared" si="46"/>
        <v>9.6417139110648316E-6</v>
      </c>
      <c r="I729" s="48">
        <f t="shared" si="47"/>
        <v>0.99749315438312214</v>
      </c>
      <c r="K729" s="72"/>
      <c r="L729" s="72"/>
    </row>
    <row r="730" spans="2:12" x14ac:dyDescent="0.2">
      <c r="B730" s="51">
        <f>'NEG Commercial'!C730</f>
        <v>16199</v>
      </c>
      <c r="C730" s="45">
        <f>IF('NEG Commercial Win'!B730&gt;40,40*(Rates!$E$13+Rates!$E$17)+('NEG Commercial Win'!B730-40)*(Rates!$E$13+Rates!$E$19),'NEG Commercial Win'!B730*(Rates!$E$13+Rates!$E$17))+Rates!$E$26</f>
        <v>9214.9430700000012</v>
      </c>
      <c r="D730" s="45">
        <f>IF('NEG Commercial Win'!B730&gt;40,40*(Rates!$F$13+Rates!$F$17)+('NEG Commercial Win'!B730-40)*(Rates!$F$13+Rates!$F$19),'NEG Commercial Win'!B730*(Rates!$F$13+Rates!$F$17))+Rates!$F$26</f>
        <v>11811.48078</v>
      </c>
      <c r="E730" s="46">
        <f t="shared" si="44"/>
        <v>2596.5377099999987</v>
      </c>
      <c r="F730" s="47">
        <f t="shared" si="45"/>
        <v>0.28177468816418832</v>
      </c>
      <c r="G730" s="51">
        <f>'NEG Commercial'!E730</f>
        <v>1</v>
      </c>
      <c r="H730" s="48">
        <f t="shared" si="46"/>
        <v>9.6417139110648316E-6</v>
      </c>
      <c r="I730" s="48">
        <f t="shared" si="47"/>
        <v>0.99750279609703318</v>
      </c>
      <c r="K730" s="72"/>
      <c r="L730" s="72"/>
    </row>
    <row r="731" spans="2:12" x14ac:dyDescent="0.2">
      <c r="B731" s="51">
        <f>'NEG Commercial'!C731</f>
        <v>16219</v>
      </c>
      <c r="C731" s="45">
        <f>IF('NEG Commercial Win'!B731&gt;40,40*(Rates!$E$13+Rates!$E$17)+('NEG Commercial Win'!B731-40)*(Rates!$E$13+Rates!$E$19),'NEG Commercial Win'!B731*(Rates!$E$13+Rates!$E$17))+Rates!$E$26</f>
        <v>9226.2656700000007</v>
      </c>
      <c r="D731" s="45">
        <f>IF('NEG Commercial Win'!B731&gt;40,40*(Rates!$F$13+Rates!$F$17)+('NEG Commercial Win'!B731-40)*(Rates!$F$13+Rates!$F$19),'NEG Commercial Win'!B731*(Rates!$F$13+Rates!$F$17))+Rates!$F$26</f>
        <v>11826.009179999999</v>
      </c>
      <c r="E731" s="46">
        <f t="shared" si="44"/>
        <v>2599.7435099999984</v>
      </c>
      <c r="F731" s="47">
        <f t="shared" si="45"/>
        <v>0.28177635491825137</v>
      </c>
      <c r="G731" s="51">
        <f>'NEG Commercial'!E731</f>
        <v>1</v>
      </c>
      <c r="H731" s="48">
        <f t="shared" si="46"/>
        <v>9.6417139110648316E-6</v>
      </c>
      <c r="I731" s="48">
        <f t="shared" si="47"/>
        <v>0.99751243781094423</v>
      </c>
      <c r="K731" s="72"/>
      <c r="L731" s="72"/>
    </row>
    <row r="732" spans="2:12" x14ac:dyDescent="0.2">
      <c r="B732" s="51">
        <f>'NEG Commercial'!C732</f>
        <v>16239</v>
      </c>
      <c r="C732" s="45">
        <f>IF('NEG Commercial Win'!B732&gt;40,40*(Rates!$E$13+Rates!$E$17)+('NEG Commercial Win'!B732-40)*(Rates!$E$13+Rates!$E$19),'NEG Commercial Win'!B732*(Rates!$E$13+Rates!$E$17))+Rates!$E$26</f>
        <v>9237.588270000002</v>
      </c>
      <c r="D732" s="45">
        <f>IF('NEG Commercial Win'!B732&gt;40,40*(Rates!$F$13+Rates!$F$17)+('NEG Commercial Win'!B732-40)*(Rates!$F$13+Rates!$F$19),'NEG Commercial Win'!B732*(Rates!$F$13+Rates!$F$17))+Rates!$F$26</f>
        <v>11840.53758</v>
      </c>
      <c r="E732" s="46">
        <f t="shared" si="44"/>
        <v>2602.9493099999981</v>
      </c>
      <c r="F732" s="47">
        <f t="shared" si="45"/>
        <v>0.28177801758640164</v>
      </c>
      <c r="G732" s="51">
        <f>'NEG Commercial'!E732</f>
        <v>1</v>
      </c>
      <c r="H732" s="48">
        <f t="shared" si="46"/>
        <v>9.6417139110648316E-6</v>
      </c>
      <c r="I732" s="48">
        <f t="shared" si="47"/>
        <v>0.99752207952485528</v>
      </c>
      <c r="K732" s="72"/>
      <c r="L732" s="72"/>
    </row>
    <row r="733" spans="2:12" x14ac:dyDescent="0.2">
      <c r="B733" s="51">
        <f>'NEG Commercial'!C733</f>
        <v>16259</v>
      </c>
      <c r="C733" s="45">
        <f>IF('NEG Commercial Win'!B733&gt;40,40*(Rates!$E$13+Rates!$E$17)+('NEG Commercial Win'!B733-40)*(Rates!$E$13+Rates!$E$19),'NEG Commercial Win'!B733*(Rates!$E$13+Rates!$E$17))+Rates!$E$26</f>
        <v>9248.9108700000015</v>
      </c>
      <c r="D733" s="45">
        <f>IF('NEG Commercial Win'!B733&gt;40,40*(Rates!$F$13+Rates!$F$17)+('NEG Commercial Win'!B733-40)*(Rates!$F$13+Rates!$F$19),'NEG Commercial Win'!B733*(Rates!$F$13+Rates!$F$17))+Rates!$F$26</f>
        <v>11855.065979999999</v>
      </c>
      <c r="E733" s="46">
        <f t="shared" si="44"/>
        <v>2606.1551099999979</v>
      </c>
      <c r="F733" s="47">
        <f t="shared" si="45"/>
        <v>0.28177967618364536</v>
      </c>
      <c r="G733" s="51">
        <f>'NEG Commercial'!E733</f>
        <v>1</v>
      </c>
      <c r="H733" s="48">
        <f t="shared" si="46"/>
        <v>9.6417139110648316E-6</v>
      </c>
      <c r="I733" s="48">
        <f t="shared" si="47"/>
        <v>0.99753172123876632</v>
      </c>
      <c r="K733" s="72"/>
      <c r="L733" s="72"/>
    </row>
    <row r="734" spans="2:12" x14ac:dyDescent="0.2">
      <c r="B734" s="51">
        <f>'NEG Commercial'!C734</f>
        <v>16299</v>
      </c>
      <c r="C734" s="45">
        <f>IF('NEG Commercial Win'!B734&gt;40,40*(Rates!$E$13+Rates!$E$17)+('NEG Commercial Win'!B734-40)*(Rates!$E$13+Rates!$E$19),'NEG Commercial Win'!B734*(Rates!$E$13+Rates!$E$17))+Rates!$E$26</f>
        <v>9271.5560700000005</v>
      </c>
      <c r="D734" s="45">
        <f>IF('NEG Commercial Win'!B734&gt;40,40*(Rates!$F$13+Rates!$F$17)+('NEG Commercial Win'!B734-40)*(Rates!$F$13+Rates!$F$19),'NEG Commercial Win'!B734*(Rates!$F$13+Rates!$F$17))+Rates!$F$26</f>
        <v>11884.12278</v>
      </c>
      <c r="E734" s="46">
        <f t="shared" si="44"/>
        <v>2612.5667099999991</v>
      </c>
      <c r="F734" s="47">
        <f t="shared" si="45"/>
        <v>0.28178298122507056</v>
      </c>
      <c r="G734" s="51">
        <f>'NEG Commercial'!E734</f>
        <v>1</v>
      </c>
      <c r="H734" s="48">
        <f t="shared" si="46"/>
        <v>9.6417139110648316E-6</v>
      </c>
      <c r="I734" s="48">
        <f t="shared" si="47"/>
        <v>0.99754136295267737</v>
      </c>
      <c r="K734" s="72"/>
      <c r="L734" s="72"/>
    </row>
    <row r="735" spans="2:12" x14ac:dyDescent="0.2">
      <c r="B735" s="51">
        <f>'NEG Commercial'!C735</f>
        <v>16359</v>
      </c>
      <c r="C735" s="45">
        <f>IF('NEG Commercial Win'!B735&gt;40,40*(Rates!$E$13+Rates!$E$17)+('NEG Commercial Win'!B735-40)*(Rates!$E$13+Rates!$E$19),'NEG Commercial Win'!B735*(Rates!$E$13+Rates!$E$17))+Rates!$E$26</f>
        <v>9305.5238700000009</v>
      </c>
      <c r="D735" s="45">
        <f>IF('NEG Commercial Win'!B735&gt;40,40*(Rates!$F$13+Rates!$F$17)+('NEG Commercial Win'!B735-40)*(Rates!$F$13+Rates!$F$19),'NEG Commercial Win'!B735*(Rates!$F$13+Rates!$F$17))+Rates!$F$26</f>
        <v>11927.707979999999</v>
      </c>
      <c r="E735" s="46">
        <f t="shared" si="44"/>
        <v>2622.1841099999983</v>
      </c>
      <c r="F735" s="47">
        <f t="shared" si="45"/>
        <v>0.28178790862636283</v>
      </c>
      <c r="G735" s="51">
        <f>'NEG Commercial'!E735</f>
        <v>1</v>
      </c>
      <c r="H735" s="48">
        <f t="shared" si="46"/>
        <v>9.6417139110648316E-6</v>
      </c>
      <c r="I735" s="48">
        <f t="shared" si="47"/>
        <v>0.99755100466658841</v>
      </c>
      <c r="K735" s="72"/>
      <c r="L735" s="72"/>
    </row>
    <row r="736" spans="2:12" x14ac:dyDescent="0.2">
      <c r="B736" s="51">
        <f>'NEG Commercial'!C736</f>
        <v>16419</v>
      </c>
      <c r="C736" s="45">
        <f>IF('NEG Commercial Win'!B736&gt;40,40*(Rates!$E$13+Rates!$E$17)+('NEG Commercial Win'!B736-40)*(Rates!$E$13+Rates!$E$19),'NEG Commercial Win'!B736*(Rates!$E$13+Rates!$E$17))+Rates!$E$26</f>
        <v>9339.4916700000012</v>
      </c>
      <c r="D736" s="45">
        <f>IF('NEG Commercial Win'!B736&gt;40,40*(Rates!$F$13+Rates!$F$17)+('NEG Commercial Win'!B736-40)*(Rates!$F$13+Rates!$F$19),'NEG Commercial Win'!B736*(Rates!$F$13+Rates!$F$17))+Rates!$F$26</f>
        <v>11971.293179999999</v>
      </c>
      <c r="E736" s="46">
        <f t="shared" si="44"/>
        <v>2631.8015099999975</v>
      </c>
      <c r="F736" s="47">
        <f t="shared" si="45"/>
        <v>0.28179280018566549</v>
      </c>
      <c r="G736" s="51">
        <f>'NEG Commercial'!E736</f>
        <v>1</v>
      </c>
      <c r="H736" s="48">
        <f t="shared" si="46"/>
        <v>9.6417139110648316E-6</v>
      </c>
      <c r="I736" s="48">
        <f t="shared" si="47"/>
        <v>0.99756064638049946</v>
      </c>
      <c r="K736" s="72"/>
      <c r="L736" s="72"/>
    </row>
    <row r="737" spans="2:12" x14ac:dyDescent="0.2">
      <c r="B737" s="51">
        <f>'NEG Commercial'!C737</f>
        <v>16439</v>
      </c>
      <c r="C737" s="45">
        <f>IF('NEG Commercial Win'!B737&gt;40,40*(Rates!$E$13+Rates!$E$17)+('NEG Commercial Win'!B737-40)*(Rates!$E$13+Rates!$E$19),'NEG Commercial Win'!B737*(Rates!$E$13+Rates!$E$17))+Rates!$E$26</f>
        <v>9350.8142700000008</v>
      </c>
      <c r="D737" s="45">
        <f>IF('NEG Commercial Win'!B737&gt;40,40*(Rates!$F$13+Rates!$F$17)+('NEG Commercial Win'!B737-40)*(Rates!$F$13+Rates!$F$19),'NEG Commercial Win'!B737*(Rates!$F$13+Rates!$F$17))+Rates!$F$26</f>
        <v>11985.82158</v>
      </c>
      <c r="E737" s="46">
        <f t="shared" si="44"/>
        <v>2635.0073099999991</v>
      </c>
      <c r="F737" s="47">
        <f t="shared" si="45"/>
        <v>0.28179442280805767</v>
      </c>
      <c r="G737" s="51">
        <f>'NEG Commercial'!E737</f>
        <v>1</v>
      </c>
      <c r="H737" s="48">
        <f t="shared" si="46"/>
        <v>9.6417139110648316E-6</v>
      </c>
      <c r="I737" s="48">
        <f t="shared" si="47"/>
        <v>0.99757028809441051</v>
      </c>
      <c r="K737" s="72"/>
      <c r="L737" s="72"/>
    </row>
    <row r="738" spans="2:12" x14ac:dyDescent="0.2">
      <c r="B738" s="51">
        <f>'NEG Commercial'!C738</f>
        <v>16459</v>
      </c>
      <c r="C738" s="45">
        <f>IF('NEG Commercial Win'!B738&gt;40,40*(Rates!$E$13+Rates!$E$17)+('NEG Commercial Win'!B738-40)*(Rates!$E$13+Rates!$E$19),'NEG Commercial Win'!B738*(Rates!$E$13+Rates!$E$17))+Rates!$E$26</f>
        <v>9362.1368700000003</v>
      </c>
      <c r="D738" s="45">
        <f>IF('NEG Commercial Win'!B738&gt;40,40*(Rates!$F$13+Rates!$F$17)+('NEG Commercial Win'!B738-40)*(Rates!$F$13+Rates!$F$19),'NEG Commercial Win'!B738*(Rates!$F$13+Rates!$F$17))+Rates!$F$26</f>
        <v>12000.349979999999</v>
      </c>
      <c r="E738" s="46">
        <f t="shared" si="44"/>
        <v>2638.2131099999988</v>
      </c>
      <c r="F738" s="47">
        <f t="shared" si="45"/>
        <v>0.28179604150563958</v>
      </c>
      <c r="G738" s="51">
        <f>'NEG Commercial'!E738</f>
        <v>1</v>
      </c>
      <c r="H738" s="48">
        <f t="shared" si="46"/>
        <v>9.6417139110648316E-6</v>
      </c>
      <c r="I738" s="48">
        <f t="shared" si="47"/>
        <v>0.99757992980832155</v>
      </c>
      <c r="K738" s="72"/>
      <c r="L738" s="72"/>
    </row>
    <row r="739" spans="2:12" x14ac:dyDescent="0.2">
      <c r="B739" s="51">
        <f>'NEG Commercial'!C739</f>
        <v>16479</v>
      </c>
      <c r="C739" s="45">
        <f>IF('NEG Commercial Win'!B739&gt;40,40*(Rates!$E$13+Rates!$E$17)+('NEG Commercial Win'!B739-40)*(Rates!$E$13+Rates!$E$19),'NEG Commercial Win'!B739*(Rates!$E$13+Rates!$E$17))+Rates!$E$26</f>
        <v>9373.4594700000016</v>
      </c>
      <c r="D739" s="45">
        <f>IF('NEG Commercial Win'!B739&gt;40,40*(Rates!$F$13+Rates!$F$17)+('NEG Commercial Win'!B739-40)*(Rates!$F$13+Rates!$F$19),'NEG Commercial Win'!B739*(Rates!$F$13+Rates!$F$17))+Rates!$F$26</f>
        <v>12014.87838</v>
      </c>
      <c r="E739" s="46">
        <f t="shared" si="44"/>
        <v>2641.4189099999985</v>
      </c>
      <c r="F739" s="47">
        <f t="shared" si="45"/>
        <v>0.28179765629263431</v>
      </c>
      <c r="G739" s="51">
        <f>'NEG Commercial'!E739</f>
        <v>1</v>
      </c>
      <c r="H739" s="48">
        <f t="shared" si="46"/>
        <v>9.6417139110648316E-6</v>
      </c>
      <c r="I739" s="48">
        <f t="shared" si="47"/>
        <v>0.9975895715222326</v>
      </c>
      <c r="K739" s="72"/>
      <c r="L739" s="72"/>
    </row>
    <row r="740" spans="2:12" x14ac:dyDescent="0.2">
      <c r="B740" s="51">
        <f>'NEG Commercial'!C740</f>
        <v>16499</v>
      </c>
      <c r="C740" s="45">
        <f>IF('NEG Commercial Win'!B740&gt;40,40*(Rates!$E$13+Rates!$E$17)+('NEG Commercial Win'!B740-40)*(Rates!$E$13+Rates!$E$19),'NEG Commercial Win'!B740*(Rates!$E$13+Rates!$E$17))+Rates!$E$26</f>
        <v>9384.7820700000011</v>
      </c>
      <c r="D740" s="45">
        <f>IF('NEG Commercial Win'!B740&gt;40,40*(Rates!$F$13+Rates!$F$17)+('NEG Commercial Win'!B740-40)*(Rates!$F$13+Rates!$F$19),'NEG Commercial Win'!B740*(Rates!$F$13+Rates!$F$17))+Rates!$F$26</f>
        <v>12029.406779999999</v>
      </c>
      <c r="E740" s="46">
        <f t="shared" si="44"/>
        <v>2644.6247099999982</v>
      </c>
      <c r="F740" s="47">
        <f t="shared" si="45"/>
        <v>0.28179926718319609</v>
      </c>
      <c r="G740" s="51">
        <f>'NEG Commercial'!E740</f>
        <v>1</v>
      </c>
      <c r="H740" s="48">
        <f t="shared" si="46"/>
        <v>9.6417139110648316E-6</v>
      </c>
      <c r="I740" s="48">
        <f t="shared" si="47"/>
        <v>0.99759921323614364</v>
      </c>
      <c r="K740" s="72"/>
      <c r="L740" s="72"/>
    </row>
    <row r="741" spans="2:12" x14ac:dyDescent="0.2">
      <c r="B741" s="51">
        <f>'NEG Commercial'!C741</f>
        <v>16519</v>
      </c>
      <c r="C741" s="45">
        <f>IF('NEG Commercial Win'!B741&gt;40,40*(Rates!$E$13+Rates!$E$17)+('NEG Commercial Win'!B741-40)*(Rates!$E$13+Rates!$E$19),'NEG Commercial Win'!B741*(Rates!$E$13+Rates!$E$17))+Rates!$E$26</f>
        <v>9396.1046700000006</v>
      </c>
      <c r="D741" s="45">
        <f>IF('NEG Commercial Win'!B741&gt;40,40*(Rates!$F$13+Rates!$F$17)+('NEG Commercial Win'!B741-40)*(Rates!$F$13+Rates!$F$19),'NEG Commercial Win'!B741*(Rates!$F$13+Rates!$F$17))+Rates!$F$26</f>
        <v>12043.935179999999</v>
      </c>
      <c r="E741" s="46">
        <f t="shared" si="44"/>
        <v>2647.830509999998</v>
      </c>
      <c r="F741" s="47">
        <f t="shared" si="45"/>
        <v>0.28180087419141081</v>
      </c>
      <c r="G741" s="51">
        <f>'NEG Commercial'!E741</f>
        <v>2</v>
      </c>
      <c r="H741" s="48">
        <f t="shared" si="46"/>
        <v>1.9283427822129663E-5</v>
      </c>
      <c r="I741" s="48">
        <f t="shared" si="47"/>
        <v>0.99761849666396574</v>
      </c>
      <c r="K741" s="72"/>
      <c r="L741" s="72"/>
    </row>
    <row r="742" spans="2:12" x14ac:dyDescent="0.2">
      <c r="B742" s="51">
        <f>'NEG Commercial'!C742</f>
        <v>16559</v>
      </c>
      <c r="C742" s="45">
        <f>IF('NEG Commercial Win'!B742&gt;40,40*(Rates!$E$13+Rates!$E$17)+('NEG Commercial Win'!B742-40)*(Rates!$E$13+Rates!$E$19),'NEG Commercial Win'!B742*(Rates!$E$13+Rates!$E$17))+Rates!$E$26</f>
        <v>9418.7498700000015</v>
      </c>
      <c r="D742" s="45">
        <f>IF('NEG Commercial Win'!B742&gt;40,40*(Rates!$F$13+Rates!$F$17)+('NEG Commercial Win'!B742-40)*(Rates!$F$13+Rates!$F$19),'NEG Commercial Win'!B742*(Rates!$F$13+Rates!$F$17))+Rates!$F$26</f>
        <v>12072.991979999999</v>
      </c>
      <c r="E742" s="46">
        <f t="shared" si="44"/>
        <v>2654.2421099999974</v>
      </c>
      <c r="F742" s="47">
        <f t="shared" si="45"/>
        <v>0.28180407661680446</v>
      </c>
      <c r="G742" s="51">
        <f>'NEG Commercial'!E742</f>
        <v>1</v>
      </c>
      <c r="H742" s="48">
        <f t="shared" si="46"/>
        <v>9.6417139110648316E-6</v>
      </c>
      <c r="I742" s="48">
        <f t="shared" si="47"/>
        <v>0.99762813837787678</v>
      </c>
      <c r="K742" s="72"/>
      <c r="L742" s="72"/>
    </row>
    <row r="743" spans="2:12" x14ac:dyDescent="0.2">
      <c r="B743" s="51">
        <f>'NEG Commercial'!C743</f>
        <v>16599</v>
      </c>
      <c r="C743" s="45">
        <f>IF('NEG Commercial Win'!B743&gt;40,40*(Rates!$E$13+Rates!$E$17)+('NEG Commercial Win'!B743-40)*(Rates!$E$13+Rates!$E$19),'NEG Commercial Win'!B743*(Rates!$E$13+Rates!$E$17))+Rates!$E$26</f>
        <v>9441.3950700000005</v>
      </c>
      <c r="D743" s="45">
        <f>IF('NEG Commercial Win'!B743&gt;40,40*(Rates!$F$13+Rates!$F$17)+('NEG Commercial Win'!B743-40)*(Rates!$F$13+Rates!$F$19),'NEG Commercial Win'!B743*(Rates!$F$13+Rates!$F$17))+Rates!$F$26</f>
        <v>12102.048779999999</v>
      </c>
      <c r="E743" s="46">
        <f t="shared" si="44"/>
        <v>2660.6537099999987</v>
      </c>
      <c r="F743" s="47">
        <f t="shared" si="45"/>
        <v>0.28180726368015424</v>
      </c>
      <c r="G743" s="51">
        <f>'NEG Commercial'!E743</f>
        <v>1</v>
      </c>
      <c r="H743" s="48">
        <f t="shared" si="46"/>
        <v>9.6417139110648316E-6</v>
      </c>
      <c r="I743" s="48">
        <f t="shared" si="47"/>
        <v>0.99763778009178783</v>
      </c>
      <c r="K743" s="72"/>
      <c r="L743" s="72"/>
    </row>
    <row r="744" spans="2:12" x14ac:dyDescent="0.2">
      <c r="B744" s="51">
        <f>'NEG Commercial'!C744</f>
        <v>16619</v>
      </c>
      <c r="C744" s="45">
        <f>IF('NEG Commercial Win'!B744&gt;40,40*(Rates!$E$13+Rates!$E$17)+('NEG Commercial Win'!B744-40)*(Rates!$E$13+Rates!$E$19),'NEG Commercial Win'!B744*(Rates!$E$13+Rates!$E$17))+Rates!$E$26</f>
        <v>9452.7176700000018</v>
      </c>
      <c r="D744" s="45">
        <f>IF('NEG Commercial Win'!B744&gt;40,40*(Rates!$F$13+Rates!$F$17)+('NEG Commercial Win'!B744-40)*(Rates!$F$13+Rates!$F$19),'NEG Commercial Win'!B744*(Rates!$F$13+Rates!$F$17))+Rates!$F$26</f>
        <v>12116.57718</v>
      </c>
      <c r="E744" s="46">
        <f t="shared" si="44"/>
        <v>2663.8595099999984</v>
      </c>
      <c r="F744" s="47">
        <f t="shared" si="45"/>
        <v>0.28180885148556412</v>
      </c>
      <c r="G744" s="51">
        <f>'NEG Commercial'!E744</f>
        <v>1</v>
      </c>
      <c r="H744" s="48">
        <f t="shared" si="46"/>
        <v>9.6417139110648316E-6</v>
      </c>
      <c r="I744" s="48">
        <f t="shared" si="47"/>
        <v>0.99764742180569888</v>
      </c>
      <c r="K744" s="72"/>
      <c r="L744" s="72"/>
    </row>
    <row r="745" spans="2:12" x14ac:dyDescent="0.2">
      <c r="B745" s="51">
        <f>'NEG Commercial'!C745</f>
        <v>16639</v>
      </c>
      <c r="C745" s="45">
        <f>IF('NEG Commercial Win'!B745&gt;40,40*(Rates!$E$13+Rates!$E$17)+('NEG Commercial Win'!B745-40)*(Rates!$E$13+Rates!$E$19),'NEG Commercial Win'!B745*(Rates!$E$13+Rates!$E$17))+Rates!$E$26</f>
        <v>9464.0402700000013</v>
      </c>
      <c r="D745" s="45">
        <f>IF('NEG Commercial Win'!B745&gt;40,40*(Rates!$F$13+Rates!$F$17)+('NEG Commercial Win'!B745-40)*(Rates!$F$13+Rates!$F$19),'NEG Commercial Win'!B745*(Rates!$F$13+Rates!$F$17))+Rates!$F$26</f>
        <v>12131.105579999999</v>
      </c>
      <c r="E745" s="46">
        <f t="shared" si="44"/>
        <v>2667.0653099999981</v>
      </c>
      <c r="F745" s="47">
        <f t="shared" si="45"/>
        <v>0.28181043549173296</v>
      </c>
      <c r="G745" s="51">
        <f>'NEG Commercial'!E745</f>
        <v>2</v>
      </c>
      <c r="H745" s="48">
        <f t="shared" si="46"/>
        <v>1.9283427822129663E-5</v>
      </c>
      <c r="I745" s="48">
        <f t="shared" si="47"/>
        <v>0.99766670523352097</v>
      </c>
      <c r="K745" s="72"/>
      <c r="L745" s="72"/>
    </row>
    <row r="746" spans="2:12" x14ac:dyDescent="0.2">
      <c r="B746" s="51">
        <f>'NEG Commercial'!C746</f>
        <v>16699</v>
      </c>
      <c r="C746" s="45">
        <f>IF('NEG Commercial Win'!B746&gt;40,40*(Rates!$E$13+Rates!$E$17)+('NEG Commercial Win'!B746-40)*(Rates!$E$13+Rates!$E$19),'NEG Commercial Win'!B746*(Rates!$E$13+Rates!$E$17))+Rates!$E$26</f>
        <v>9498.0080700000017</v>
      </c>
      <c r="D746" s="45">
        <f>IF('NEG Commercial Win'!B746&gt;40,40*(Rates!$F$13+Rates!$F$17)+('NEG Commercial Win'!B746-40)*(Rates!$F$13+Rates!$F$19),'NEG Commercial Win'!B746*(Rates!$F$13+Rates!$F$17))+Rates!$F$26</f>
        <v>12174.690779999999</v>
      </c>
      <c r="E746" s="46">
        <f t="shared" si="44"/>
        <v>2676.6827099999973</v>
      </c>
      <c r="F746" s="47">
        <f t="shared" si="45"/>
        <v>0.28181516485066505</v>
      </c>
      <c r="G746" s="51">
        <f>'NEG Commercial'!E746</f>
        <v>1</v>
      </c>
      <c r="H746" s="48">
        <f t="shared" si="46"/>
        <v>9.6417139110648316E-6</v>
      </c>
      <c r="I746" s="48">
        <f t="shared" si="47"/>
        <v>0.99767634694743201</v>
      </c>
      <c r="K746" s="72"/>
      <c r="L746" s="72"/>
    </row>
    <row r="747" spans="2:12" x14ac:dyDescent="0.2">
      <c r="B747" s="51">
        <f>'NEG Commercial'!C747</f>
        <v>16719</v>
      </c>
      <c r="C747" s="45">
        <f>IF('NEG Commercial Win'!B747&gt;40,40*(Rates!$E$13+Rates!$E$17)+('NEG Commercial Win'!B747-40)*(Rates!$E$13+Rates!$E$19),'NEG Commercial Win'!B747*(Rates!$E$13+Rates!$E$17))+Rates!$E$26</f>
        <v>9509.3306700000012</v>
      </c>
      <c r="D747" s="45">
        <f>IF('NEG Commercial Win'!B747&gt;40,40*(Rates!$F$13+Rates!$F$17)+('NEG Commercial Win'!B747-40)*(Rates!$F$13+Rates!$F$19),'NEG Commercial Win'!B747*(Rates!$F$13+Rates!$F$17))+Rates!$F$26</f>
        <v>12189.21918</v>
      </c>
      <c r="E747" s="46">
        <f t="shared" si="44"/>
        <v>2679.8885099999989</v>
      </c>
      <c r="F747" s="47">
        <f t="shared" si="45"/>
        <v>0.28181673379541849</v>
      </c>
      <c r="G747" s="51">
        <f>'NEG Commercial'!E747</f>
        <v>2</v>
      </c>
      <c r="H747" s="48">
        <f t="shared" si="46"/>
        <v>1.9283427822129663E-5</v>
      </c>
      <c r="I747" s="48">
        <f t="shared" si="47"/>
        <v>0.99769563037525411</v>
      </c>
      <c r="K747" s="72"/>
      <c r="L747" s="72"/>
    </row>
    <row r="748" spans="2:12" x14ac:dyDescent="0.2">
      <c r="B748" s="51">
        <f>'NEG Commercial'!C748</f>
        <v>16779</v>
      </c>
      <c r="C748" s="45">
        <f>IF('NEG Commercial Win'!B748&gt;40,40*(Rates!$E$13+Rates!$E$17)+('NEG Commercial Win'!B748-40)*(Rates!$E$13+Rates!$E$19),'NEG Commercial Win'!B748*(Rates!$E$13+Rates!$E$17))+Rates!$E$26</f>
        <v>9543.2984700000015</v>
      </c>
      <c r="D748" s="45">
        <f>IF('NEG Commercial Win'!B748&gt;40,40*(Rates!$F$13+Rates!$F$17)+('NEG Commercial Win'!B748-40)*(Rates!$F$13+Rates!$F$19),'NEG Commercial Win'!B748*(Rates!$F$13+Rates!$F$17))+Rates!$F$26</f>
        <v>12232.80438</v>
      </c>
      <c r="E748" s="46">
        <f t="shared" si="44"/>
        <v>2689.505909999998</v>
      </c>
      <c r="F748" s="47">
        <f t="shared" si="45"/>
        <v>0.28182141829207585</v>
      </c>
      <c r="G748" s="51">
        <f>'NEG Commercial'!E748</f>
        <v>2</v>
      </c>
      <c r="H748" s="48">
        <f t="shared" si="46"/>
        <v>1.9283427822129663E-5</v>
      </c>
      <c r="I748" s="48">
        <f t="shared" si="47"/>
        <v>0.9977149138030762</v>
      </c>
      <c r="K748" s="72"/>
      <c r="L748" s="72"/>
    </row>
    <row r="749" spans="2:12" x14ac:dyDescent="0.2">
      <c r="B749" s="51">
        <f>'NEG Commercial'!C749</f>
        <v>16799</v>
      </c>
      <c r="C749" s="45">
        <f>IF('NEG Commercial Win'!B749&gt;40,40*(Rates!$E$13+Rates!$E$17)+('NEG Commercial Win'!B749-40)*(Rates!$E$13+Rates!$E$19),'NEG Commercial Win'!B749*(Rates!$E$13+Rates!$E$17))+Rates!$E$26</f>
        <v>9554.6210700000011</v>
      </c>
      <c r="D749" s="45">
        <f>IF('NEG Commercial Win'!B749&gt;40,40*(Rates!$F$13+Rates!$F$17)+('NEG Commercial Win'!B749-40)*(Rates!$F$13+Rates!$F$19),'NEG Commercial Win'!B749*(Rates!$F$13+Rates!$F$17))+Rates!$F$26</f>
        <v>12247.332779999999</v>
      </c>
      <c r="E749" s="46">
        <f t="shared" si="44"/>
        <v>2692.7117099999978</v>
      </c>
      <c r="F749" s="47">
        <f t="shared" si="45"/>
        <v>0.28182297238921244</v>
      </c>
      <c r="G749" s="51">
        <f>'NEG Commercial'!E749</f>
        <v>3</v>
      </c>
      <c r="H749" s="48">
        <f t="shared" si="46"/>
        <v>2.8925141733194491E-5</v>
      </c>
      <c r="I749" s="48">
        <f t="shared" si="47"/>
        <v>0.99774383894480945</v>
      </c>
      <c r="K749" s="72"/>
      <c r="L749" s="72"/>
    </row>
    <row r="750" spans="2:12" x14ac:dyDescent="0.2">
      <c r="B750" s="51">
        <f>'NEG Commercial'!C750</f>
        <v>16819</v>
      </c>
      <c r="C750" s="45">
        <f>IF('NEG Commercial Win'!B750&gt;40,40*(Rates!$E$13+Rates!$E$17)+('NEG Commercial Win'!B750-40)*(Rates!$E$13+Rates!$E$19),'NEG Commercial Win'!B750*(Rates!$E$13+Rates!$E$17))+Rates!$E$26</f>
        <v>9565.9436700000006</v>
      </c>
      <c r="D750" s="45">
        <f>IF('NEG Commercial Win'!B750&gt;40,40*(Rates!$F$13+Rates!$F$17)+('NEG Commercial Win'!B750-40)*(Rates!$F$13+Rates!$F$19),'NEG Commercial Win'!B750*(Rates!$F$13+Rates!$F$17))+Rates!$F$26</f>
        <v>12261.86118</v>
      </c>
      <c r="E750" s="46">
        <f t="shared" si="44"/>
        <v>2695.9175099999993</v>
      </c>
      <c r="F750" s="47">
        <f t="shared" si="45"/>
        <v>0.28182452280737708</v>
      </c>
      <c r="G750" s="51">
        <f>'NEG Commercial'!E750</f>
        <v>1</v>
      </c>
      <c r="H750" s="48">
        <f t="shared" si="46"/>
        <v>9.6417139110648316E-6</v>
      </c>
      <c r="I750" s="48">
        <f t="shared" si="47"/>
        <v>0.99775348065872049</v>
      </c>
      <c r="K750" s="72"/>
      <c r="L750" s="72"/>
    </row>
    <row r="751" spans="2:12" x14ac:dyDescent="0.2">
      <c r="B751" s="51">
        <f>'NEG Commercial'!C751</f>
        <v>16859</v>
      </c>
      <c r="C751" s="45">
        <f>IF('NEG Commercial Win'!B751&gt;40,40*(Rates!$E$13+Rates!$E$17)+('NEG Commercial Win'!B751-40)*(Rates!$E$13+Rates!$E$19),'NEG Commercial Win'!B751*(Rates!$E$13+Rates!$E$17))+Rates!$E$26</f>
        <v>9588.5888700000014</v>
      </c>
      <c r="D751" s="45">
        <f>IF('NEG Commercial Win'!B751&gt;40,40*(Rates!$F$13+Rates!$F$17)+('NEG Commercial Win'!B751-40)*(Rates!$F$13+Rates!$F$19),'NEG Commercial Win'!B751*(Rates!$F$13+Rates!$F$17))+Rates!$F$26</f>
        <v>12290.91798</v>
      </c>
      <c r="E751" s="46">
        <f t="shared" si="44"/>
        <v>2702.3291099999988</v>
      </c>
      <c r="F751" s="47">
        <f t="shared" si="45"/>
        <v>0.2818276126589207</v>
      </c>
      <c r="G751" s="51">
        <f>'NEG Commercial'!E751</f>
        <v>1</v>
      </c>
      <c r="H751" s="48">
        <f t="shared" si="46"/>
        <v>9.6417139110648316E-6</v>
      </c>
      <c r="I751" s="48">
        <f t="shared" si="47"/>
        <v>0.99776312237263154</v>
      </c>
      <c r="K751" s="72"/>
      <c r="L751" s="72"/>
    </row>
    <row r="752" spans="2:12" x14ac:dyDescent="0.2">
      <c r="B752" s="51">
        <f>'NEG Commercial'!C752</f>
        <v>16899</v>
      </c>
      <c r="C752" s="45">
        <f>IF('NEG Commercial Win'!B752&gt;40,40*(Rates!$E$13+Rates!$E$17)+('NEG Commercial Win'!B752-40)*(Rates!$E$13+Rates!$E$19),'NEG Commercial Win'!B752*(Rates!$E$13+Rates!$E$17))+Rates!$E$26</f>
        <v>9611.2340700000004</v>
      </c>
      <c r="D752" s="45">
        <f>IF('NEG Commercial Win'!B752&gt;40,40*(Rates!$F$13+Rates!$F$17)+('NEG Commercial Win'!B752-40)*(Rates!$F$13+Rates!$F$19),'NEG Commercial Win'!B752*(Rates!$F$13+Rates!$F$17))+Rates!$F$26</f>
        <v>12319.974779999999</v>
      </c>
      <c r="E752" s="46">
        <f t="shared" si="44"/>
        <v>2708.7407099999982</v>
      </c>
      <c r="F752" s="47">
        <f t="shared" si="45"/>
        <v>0.28183068795035582</v>
      </c>
      <c r="G752" s="51">
        <f>'NEG Commercial'!E752</f>
        <v>1</v>
      </c>
      <c r="H752" s="48">
        <f t="shared" si="46"/>
        <v>9.6417139110648316E-6</v>
      </c>
      <c r="I752" s="48">
        <f t="shared" si="47"/>
        <v>0.99777276408654259</v>
      </c>
      <c r="K752" s="72"/>
      <c r="L752" s="72"/>
    </row>
    <row r="753" spans="2:12" x14ac:dyDescent="0.2">
      <c r="B753" s="51">
        <f>'NEG Commercial'!C753</f>
        <v>16919</v>
      </c>
      <c r="C753" s="45">
        <f>IF('NEG Commercial Win'!B753&gt;40,40*(Rates!$E$13+Rates!$E$17)+('NEG Commercial Win'!B753-40)*(Rates!$E$13+Rates!$E$19),'NEG Commercial Win'!B753*(Rates!$E$13+Rates!$E$17))+Rates!$E$26</f>
        <v>9622.5566700000018</v>
      </c>
      <c r="D753" s="45">
        <f>IF('NEG Commercial Win'!B753&gt;40,40*(Rates!$F$13+Rates!$F$17)+('NEG Commercial Win'!B753-40)*(Rates!$F$13+Rates!$F$19),'NEG Commercial Win'!B753*(Rates!$F$13+Rates!$F$17))+Rates!$F$26</f>
        <v>12334.50318</v>
      </c>
      <c r="E753" s="46">
        <f t="shared" si="44"/>
        <v>2711.9465099999979</v>
      </c>
      <c r="F753" s="47">
        <f t="shared" si="45"/>
        <v>0.28183222016815596</v>
      </c>
      <c r="G753" s="51">
        <f>'NEG Commercial'!E753</f>
        <v>1</v>
      </c>
      <c r="H753" s="48">
        <f t="shared" si="46"/>
        <v>9.6417139110648316E-6</v>
      </c>
      <c r="I753" s="48">
        <f t="shared" si="47"/>
        <v>0.99778240580045363</v>
      </c>
      <c r="K753" s="72"/>
      <c r="L753" s="72"/>
    </row>
    <row r="754" spans="2:12" x14ac:dyDescent="0.2">
      <c r="B754" s="51">
        <f>'NEG Commercial'!C754</f>
        <v>16979</v>
      </c>
      <c r="C754" s="45">
        <f>IF('NEG Commercial Win'!B754&gt;40,40*(Rates!$E$13+Rates!$E$17)+('NEG Commercial Win'!B754-40)*(Rates!$E$13+Rates!$E$19),'NEG Commercial Win'!B754*(Rates!$E$13+Rates!$E$17))+Rates!$E$26</f>
        <v>9656.5244700000003</v>
      </c>
      <c r="D754" s="45">
        <f>IF('NEG Commercial Win'!B754&gt;40,40*(Rates!$F$13+Rates!$F$17)+('NEG Commercial Win'!B754-40)*(Rates!$F$13+Rates!$F$19),'NEG Commercial Win'!B754*(Rates!$F$13+Rates!$F$17))+Rates!$F$26</f>
        <v>12378.088379999999</v>
      </c>
      <c r="E754" s="46">
        <f t="shared" si="44"/>
        <v>2721.5639099999989</v>
      </c>
      <c r="F754" s="47">
        <f t="shared" si="45"/>
        <v>0.28183679526263333</v>
      </c>
      <c r="G754" s="51">
        <f>'NEG Commercial'!E754</f>
        <v>1</v>
      </c>
      <c r="H754" s="48">
        <f t="shared" si="46"/>
        <v>9.6417139110648316E-6</v>
      </c>
      <c r="I754" s="48">
        <f t="shared" si="47"/>
        <v>0.99779204751436468</v>
      </c>
      <c r="K754" s="72"/>
      <c r="L754" s="72"/>
    </row>
    <row r="755" spans="2:12" x14ac:dyDescent="0.2">
      <c r="B755" s="51">
        <f>'NEG Commercial'!C755</f>
        <v>16999</v>
      </c>
      <c r="C755" s="45">
        <f>IF('NEG Commercial Win'!B755&gt;40,40*(Rates!$E$13+Rates!$E$17)+('NEG Commercial Win'!B755-40)*(Rates!$E$13+Rates!$E$19),'NEG Commercial Win'!B755*(Rates!$E$13+Rates!$E$17))+Rates!$E$26</f>
        <v>9667.8470700000016</v>
      </c>
      <c r="D755" s="45">
        <f>IF('NEG Commercial Win'!B755&gt;40,40*(Rates!$F$13+Rates!$F$17)+('NEG Commercial Win'!B755-40)*(Rates!$F$13+Rates!$F$19),'NEG Commercial Win'!B755*(Rates!$F$13+Rates!$F$17))+Rates!$F$26</f>
        <v>12392.61678</v>
      </c>
      <c r="E755" s="46">
        <f t="shared" si="44"/>
        <v>2724.7697099999987</v>
      </c>
      <c r="F755" s="47">
        <f t="shared" si="45"/>
        <v>0.28183831314989949</v>
      </c>
      <c r="G755" s="51">
        <f>'NEG Commercial'!E755</f>
        <v>1</v>
      </c>
      <c r="H755" s="48">
        <f t="shared" si="46"/>
        <v>9.6417139110648316E-6</v>
      </c>
      <c r="I755" s="48">
        <f t="shared" si="47"/>
        <v>0.99780168922827572</v>
      </c>
      <c r="K755" s="72"/>
      <c r="L755" s="72"/>
    </row>
    <row r="756" spans="2:12" x14ac:dyDescent="0.2">
      <c r="B756" s="51">
        <f>'NEG Commercial'!C756</f>
        <v>17059</v>
      </c>
      <c r="C756" s="45">
        <f>IF('NEG Commercial Win'!B756&gt;40,40*(Rates!$E$13+Rates!$E$17)+('NEG Commercial Win'!B756-40)*(Rates!$E$13+Rates!$E$19),'NEG Commercial Win'!B756*(Rates!$E$13+Rates!$E$17))+Rates!$E$26</f>
        <v>9701.814870000002</v>
      </c>
      <c r="D756" s="45">
        <f>IF('NEG Commercial Win'!B756&gt;40,40*(Rates!$F$13+Rates!$F$17)+('NEG Commercial Win'!B756-40)*(Rates!$F$13+Rates!$F$19),'NEG Commercial Win'!B756*(Rates!$F$13+Rates!$F$17))+Rates!$F$26</f>
        <v>12436.20198</v>
      </c>
      <c r="E756" s="46">
        <f t="shared" si="44"/>
        <v>2734.3871099999978</v>
      </c>
      <c r="F756" s="47">
        <f t="shared" si="45"/>
        <v>0.28184284555411199</v>
      </c>
      <c r="G756" s="51">
        <f>'NEG Commercial'!E756</f>
        <v>1</v>
      </c>
      <c r="H756" s="48">
        <f t="shared" si="46"/>
        <v>9.6417139110648316E-6</v>
      </c>
      <c r="I756" s="48">
        <f t="shared" si="47"/>
        <v>0.99781133094218677</v>
      </c>
      <c r="K756" s="72"/>
      <c r="L756" s="72"/>
    </row>
    <row r="757" spans="2:12" x14ac:dyDescent="0.2">
      <c r="B757" s="51">
        <f>'NEG Commercial'!C757</f>
        <v>17079</v>
      </c>
      <c r="C757" s="45">
        <f>IF('NEG Commercial Win'!B757&gt;40,40*(Rates!$E$13+Rates!$E$17)+('NEG Commercial Win'!B757-40)*(Rates!$E$13+Rates!$E$19),'NEG Commercial Win'!B757*(Rates!$E$13+Rates!$E$17))+Rates!$E$26</f>
        <v>9713.1374700000015</v>
      </c>
      <c r="D757" s="45">
        <f>IF('NEG Commercial Win'!B757&gt;40,40*(Rates!$F$13+Rates!$F$17)+('NEG Commercial Win'!B757-40)*(Rates!$F$13+Rates!$F$19),'NEG Commercial Win'!B757*(Rates!$F$13+Rates!$F$17))+Rates!$F$26</f>
        <v>12450.730379999999</v>
      </c>
      <c r="E757" s="46">
        <f t="shared" si="44"/>
        <v>2737.5929099999976</v>
      </c>
      <c r="F757" s="47">
        <f t="shared" si="45"/>
        <v>0.28184434931095415</v>
      </c>
      <c r="G757" s="51">
        <f>'NEG Commercial'!E757</f>
        <v>1</v>
      </c>
      <c r="H757" s="48">
        <f t="shared" si="46"/>
        <v>9.6417139110648316E-6</v>
      </c>
      <c r="I757" s="48">
        <f t="shared" si="47"/>
        <v>0.99782097265609782</v>
      </c>
      <c r="K757" s="72"/>
      <c r="L757" s="72"/>
    </row>
    <row r="758" spans="2:12" x14ac:dyDescent="0.2">
      <c r="B758" s="51">
        <f>'NEG Commercial'!C758</f>
        <v>17119</v>
      </c>
      <c r="C758" s="45">
        <f>IF('NEG Commercial Win'!B758&gt;40,40*(Rates!$E$13+Rates!$E$17)+('NEG Commercial Win'!B758-40)*(Rates!$E$13+Rates!$E$19),'NEG Commercial Win'!B758*(Rates!$E$13+Rates!$E$17))+Rates!$E$26</f>
        <v>9735.7826700000005</v>
      </c>
      <c r="D758" s="45">
        <f>IF('NEG Commercial Win'!B758&gt;40,40*(Rates!$F$13+Rates!$F$17)+('NEG Commercial Win'!B758-40)*(Rates!$F$13+Rates!$F$19),'NEG Commercial Win'!B758*(Rates!$F$13+Rates!$F$17))+Rates!$F$26</f>
        <v>12479.787179999999</v>
      </c>
      <c r="E758" s="46">
        <f t="shared" si="44"/>
        <v>2744.0045099999988</v>
      </c>
      <c r="F758" s="47">
        <f t="shared" si="45"/>
        <v>0.28184734633153008</v>
      </c>
      <c r="G758" s="51">
        <f>'NEG Commercial'!E758</f>
        <v>1</v>
      </c>
      <c r="H758" s="48">
        <f t="shared" si="46"/>
        <v>9.6417139110648316E-6</v>
      </c>
      <c r="I758" s="48">
        <f t="shared" si="47"/>
        <v>0.99783061437000886</v>
      </c>
      <c r="K758" s="72"/>
      <c r="L758" s="72"/>
    </row>
    <row r="759" spans="2:12" x14ac:dyDescent="0.2">
      <c r="B759" s="51">
        <f>'NEG Commercial'!C759</f>
        <v>17139</v>
      </c>
      <c r="C759" s="45">
        <f>IF('NEG Commercial Win'!B759&gt;40,40*(Rates!$E$13+Rates!$E$17)+('NEG Commercial Win'!B759-40)*(Rates!$E$13+Rates!$E$19),'NEG Commercial Win'!B759*(Rates!$E$13+Rates!$E$17))+Rates!$E$26</f>
        <v>9747.1052700000018</v>
      </c>
      <c r="D759" s="45">
        <f>IF('NEG Commercial Win'!B759&gt;40,40*(Rates!$F$13+Rates!$F$17)+('NEG Commercial Win'!B759-40)*(Rates!$F$13+Rates!$F$19),'NEG Commercial Win'!B759*(Rates!$F$13+Rates!$F$17))+Rates!$F$26</f>
        <v>12494.315579999999</v>
      </c>
      <c r="E759" s="46">
        <f t="shared" si="44"/>
        <v>2747.2103099999968</v>
      </c>
      <c r="F759" s="47">
        <f t="shared" si="45"/>
        <v>0.28184883961964191</v>
      </c>
      <c r="G759" s="51">
        <f>'NEG Commercial'!E759</f>
        <v>1</v>
      </c>
      <c r="H759" s="48">
        <f t="shared" si="46"/>
        <v>9.6417139110648316E-6</v>
      </c>
      <c r="I759" s="48">
        <f t="shared" si="47"/>
        <v>0.99784025608391991</v>
      </c>
      <c r="K759" s="72"/>
      <c r="L759" s="72"/>
    </row>
    <row r="760" spans="2:12" x14ac:dyDescent="0.2">
      <c r="B760" s="51">
        <f>'NEG Commercial'!C760</f>
        <v>17179</v>
      </c>
      <c r="C760" s="45">
        <f>IF('NEG Commercial Win'!B760&gt;40,40*(Rates!$E$13+Rates!$E$17)+('NEG Commercial Win'!B760-40)*(Rates!$E$13+Rates!$E$19),'NEG Commercial Win'!B760*(Rates!$E$13+Rates!$E$17))+Rates!$E$26</f>
        <v>9769.7504700000009</v>
      </c>
      <c r="D760" s="45">
        <f>IF('NEG Commercial Win'!B760&gt;40,40*(Rates!$F$13+Rates!$F$17)+('NEG Commercial Win'!B760-40)*(Rates!$F$13+Rates!$F$19),'NEG Commercial Win'!B760*(Rates!$F$13+Rates!$F$17))+Rates!$F$26</f>
        <v>12523.372379999999</v>
      </c>
      <c r="E760" s="46">
        <f t="shared" si="44"/>
        <v>2753.621909999998</v>
      </c>
      <c r="F760" s="47">
        <f t="shared" si="45"/>
        <v>0.28185181581203655</v>
      </c>
      <c r="G760" s="51">
        <f>'NEG Commercial'!E760</f>
        <v>2</v>
      </c>
      <c r="H760" s="48">
        <f t="shared" si="46"/>
        <v>1.9283427822129663E-5</v>
      </c>
      <c r="I760" s="48">
        <f t="shared" si="47"/>
        <v>0.997859539511742</v>
      </c>
      <c r="K760" s="72"/>
      <c r="L760" s="72"/>
    </row>
    <row r="761" spans="2:12" x14ac:dyDescent="0.2">
      <c r="B761" s="51">
        <f>'NEG Commercial'!C761</f>
        <v>17199</v>
      </c>
      <c r="C761" s="45">
        <f>IF('NEG Commercial Win'!B761&gt;40,40*(Rates!$E$13+Rates!$E$17)+('NEG Commercial Win'!B761-40)*(Rates!$E$13+Rates!$E$19),'NEG Commercial Win'!B761*(Rates!$E$13+Rates!$E$17))+Rates!$E$26</f>
        <v>9781.0730700000004</v>
      </c>
      <c r="D761" s="45">
        <f>IF('NEG Commercial Win'!B761&gt;40,40*(Rates!$F$13+Rates!$F$17)+('NEG Commercial Win'!B761-40)*(Rates!$F$13+Rates!$F$19),'NEG Commercial Win'!B761*(Rates!$F$13+Rates!$F$17))+Rates!$F$26</f>
        <v>12537.90078</v>
      </c>
      <c r="E761" s="46">
        <f t="shared" si="44"/>
        <v>2756.8277099999996</v>
      </c>
      <c r="F761" s="47">
        <f t="shared" si="45"/>
        <v>0.28185329874035991</v>
      </c>
      <c r="G761" s="51">
        <f>'NEG Commercial'!E761</f>
        <v>1</v>
      </c>
      <c r="H761" s="48">
        <f t="shared" si="46"/>
        <v>9.6417139110648316E-6</v>
      </c>
      <c r="I761" s="48">
        <f t="shared" si="47"/>
        <v>0.99786918122565305</v>
      </c>
      <c r="K761" s="72"/>
      <c r="L761" s="72"/>
    </row>
    <row r="762" spans="2:12" x14ac:dyDescent="0.2">
      <c r="B762" s="51">
        <f>'NEG Commercial'!C762</f>
        <v>17239</v>
      </c>
      <c r="C762" s="45">
        <f>IF('NEG Commercial Win'!B762&gt;40,40*(Rates!$E$13+Rates!$E$17)+('NEG Commercial Win'!B762-40)*(Rates!$E$13+Rates!$E$19),'NEG Commercial Win'!B762*(Rates!$E$13+Rates!$E$17))+Rates!$E$26</f>
        <v>9803.7182700000012</v>
      </c>
      <c r="D762" s="45">
        <f>IF('NEG Commercial Win'!B762&gt;40,40*(Rates!$F$13+Rates!$F$17)+('NEG Commercial Win'!B762-40)*(Rates!$F$13+Rates!$F$19),'NEG Commercial Win'!B762*(Rates!$F$13+Rates!$F$17))+Rates!$F$26</f>
        <v>12566.95758</v>
      </c>
      <c r="E762" s="46">
        <f t="shared" si="44"/>
        <v>2763.239309999999</v>
      </c>
      <c r="F762" s="47">
        <f t="shared" si="45"/>
        <v>0.28185625432094336</v>
      </c>
      <c r="G762" s="51">
        <f>'NEG Commercial'!E762</f>
        <v>2</v>
      </c>
      <c r="H762" s="48">
        <f t="shared" si="46"/>
        <v>1.9283427822129663E-5</v>
      </c>
      <c r="I762" s="48">
        <f t="shared" si="47"/>
        <v>0.99788846465347514</v>
      </c>
      <c r="K762" s="72"/>
      <c r="L762" s="72"/>
    </row>
    <row r="763" spans="2:12" x14ac:dyDescent="0.2">
      <c r="B763" s="51">
        <f>'NEG Commercial'!C763</f>
        <v>17259</v>
      </c>
      <c r="C763" s="45">
        <f>IF('NEG Commercial Win'!B763&gt;40,40*(Rates!$E$13+Rates!$E$17)+('NEG Commercial Win'!B763-40)*(Rates!$E$13+Rates!$E$19),'NEG Commercial Win'!B763*(Rates!$E$13+Rates!$E$17))+Rates!$E$26</f>
        <v>9815.0408700000007</v>
      </c>
      <c r="D763" s="45">
        <f>IF('NEG Commercial Win'!B763&gt;40,40*(Rates!$F$13+Rates!$F$17)+('NEG Commercial Win'!B763-40)*(Rates!$F$13+Rates!$F$19),'NEG Commercial Win'!B763*(Rates!$F$13+Rates!$F$17))+Rates!$F$26</f>
        <v>12581.485979999999</v>
      </c>
      <c r="E763" s="46">
        <f t="shared" si="44"/>
        <v>2766.4451099999987</v>
      </c>
      <c r="F763" s="47">
        <f t="shared" si="45"/>
        <v>0.28185772699691247</v>
      </c>
      <c r="G763" s="51">
        <f>'NEG Commercial'!E763</f>
        <v>1</v>
      </c>
      <c r="H763" s="48">
        <f t="shared" si="46"/>
        <v>9.6417139110648316E-6</v>
      </c>
      <c r="I763" s="48">
        <f t="shared" si="47"/>
        <v>0.99789810636738618</v>
      </c>
      <c r="K763" s="72"/>
      <c r="L763" s="72"/>
    </row>
    <row r="764" spans="2:12" x14ac:dyDescent="0.2">
      <c r="B764" s="51">
        <f>'NEG Commercial'!C764</f>
        <v>17279</v>
      </c>
      <c r="C764" s="45">
        <f>IF('NEG Commercial Win'!B764&gt;40,40*(Rates!$E$13+Rates!$E$17)+('NEG Commercial Win'!B764-40)*(Rates!$E$13+Rates!$E$19),'NEG Commercial Win'!B764*(Rates!$E$13+Rates!$E$17))+Rates!$E$26</f>
        <v>9826.3634700000021</v>
      </c>
      <c r="D764" s="45">
        <f>IF('NEG Commercial Win'!B764&gt;40,40*(Rates!$F$13+Rates!$F$17)+('NEG Commercial Win'!B764-40)*(Rates!$F$13+Rates!$F$19),'NEG Commercial Win'!B764*(Rates!$F$13+Rates!$F$17))+Rates!$F$26</f>
        <v>12596.014379999999</v>
      </c>
      <c r="E764" s="46">
        <f t="shared" si="44"/>
        <v>2769.6509099999967</v>
      </c>
      <c r="F764" s="47">
        <f t="shared" si="45"/>
        <v>0.28185919627904787</v>
      </c>
      <c r="G764" s="51">
        <f>'NEG Commercial'!E764</f>
        <v>1</v>
      </c>
      <c r="H764" s="48">
        <f t="shared" si="46"/>
        <v>9.6417139110648316E-6</v>
      </c>
      <c r="I764" s="48">
        <f t="shared" si="47"/>
        <v>0.99790774808129723</v>
      </c>
      <c r="K764" s="72"/>
      <c r="L764" s="72"/>
    </row>
    <row r="765" spans="2:12" x14ac:dyDescent="0.2">
      <c r="B765" s="51">
        <f>'NEG Commercial'!C765</f>
        <v>17339</v>
      </c>
      <c r="C765" s="45">
        <f>IF('NEG Commercial Win'!B765&gt;40,40*(Rates!$E$13+Rates!$E$17)+('NEG Commercial Win'!B765-40)*(Rates!$E$13+Rates!$E$19),'NEG Commercial Win'!B765*(Rates!$E$13+Rates!$E$17))+Rates!$E$26</f>
        <v>9860.3312700000006</v>
      </c>
      <c r="D765" s="45">
        <f>IF('NEG Commercial Win'!B765&gt;40,40*(Rates!$F$13+Rates!$F$17)+('NEG Commercial Win'!B765-40)*(Rates!$F$13+Rates!$F$19),'NEG Commercial Win'!B765*(Rates!$F$13+Rates!$F$17))+Rates!$F$26</f>
        <v>12639.59958</v>
      </c>
      <c r="E765" s="46">
        <f t="shared" si="44"/>
        <v>2779.2683099999995</v>
      </c>
      <c r="F765" s="47">
        <f t="shared" si="45"/>
        <v>0.28186358387936788</v>
      </c>
      <c r="G765" s="51">
        <f>'NEG Commercial'!E765</f>
        <v>1</v>
      </c>
      <c r="H765" s="48">
        <f t="shared" si="46"/>
        <v>9.6417139110648316E-6</v>
      </c>
      <c r="I765" s="48">
        <f t="shared" si="47"/>
        <v>0.99791738979520828</v>
      </c>
      <c r="K765" s="72"/>
      <c r="L765" s="72"/>
    </row>
    <row r="766" spans="2:12" x14ac:dyDescent="0.2">
      <c r="B766" s="51">
        <f>'NEG Commercial'!C766</f>
        <v>17359</v>
      </c>
      <c r="C766" s="45">
        <f>IF('NEG Commercial Win'!B766&gt;40,40*(Rates!$E$13+Rates!$E$17)+('NEG Commercial Win'!B766-40)*(Rates!$E$13+Rates!$E$19),'NEG Commercial Win'!B766*(Rates!$E$13+Rates!$E$17))+Rates!$E$26</f>
        <v>9871.6538700000019</v>
      </c>
      <c r="D766" s="45">
        <f>IF('NEG Commercial Win'!B766&gt;40,40*(Rates!$F$13+Rates!$F$17)+('NEG Commercial Win'!B766-40)*(Rates!$F$13+Rates!$F$19),'NEG Commercial Win'!B766*(Rates!$F$13+Rates!$F$17))+Rates!$F$26</f>
        <v>12654.127979999999</v>
      </c>
      <c r="E766" s="46">
        <f t="shared" si="44"/>
        <v>2782.4741099999974</v>
      </c>
      <c r="F766" s="47">
        <f t="shared" si="45"/>
        <v>0.28186503970281496</v>
      </c>
      <c r="G766" s="51">
        <f>'NEG Commercial'!E766</f>
        <v>1</v>
      </c>
      <c r="H766" s="48">
        <f t="shared" si="46"/>
        <v>9.6417139110648316E-6</v>
      </c>
      <c r="I766" s="48">
        <f t="shared" si="47"/>
        <v>0.99792703150911932</v>
      </c>
      <c r="K766" s="72"/>
      <c r="L766" s="72"/>
    </row>
    <row r="767" spans="2:12" x14ac:dyDescent="0.2">
      <c r="B767" s="51">
        <f>'NEG Commercial'!C767</f>
        <v>17519</v>
      </c>
      <c r="C767" s="45">
        <f>IF('NEG Commercial Win'!B767&gt;40,40*(Rates!$E$13+Rates!$E$17)+('NEG Commercial Win'!B767-40)*(Rates!$E$13+Rates!$E$19),'NEG Commercial Win'!B767*(Rates!$E$13+Rates!$E$17))+Rates!$E$26</f>
        <v>9962.2346700000016</v>
      </c>
      <c r="D767" s="45">
        <f>IF('NEG Commercial Win'!B767&gt;40,40*(Rates!$F$13+Rates!$F$17)+('NEG Commercial Win'!B767-40)*(Rates!$F$13+Rates!$F$19),'NEG Commercial Win'!B767*(Rates!$F$13+Rates!$F$17))+Rates!$F$26</f>
        <v>12770.355179999999</v>
      </c>
      <c r="E767" s="46">
        <f t="shared" si="44"/>
        <v>2808.120509999997</v>
      </c>
      <c r="F767" s="47">
        <f t="shared" si="45"/>
        <v>0.2818765671577978</v>
      </c>
      <c r="G767" s="51">
        <f>'NEG Commercial'!E767</f>
        <v>1</v>
      </c>
      <c r="H767" s="48">
        <f t="shared" si="46"/>
        <v>9.6417139110648316E-6</v>
      </c>
      <c r="I767" s="48">
        <f t="shared" si="47"/>
        <v>0.99793667322303037</v>
      </c>
      <c r="K767" s="72"/>
      <c r="L767" s="72"/>
    </row>
    <row r="768" spans="2:12" x14ac:dyDescent="0.2">
      <c r="B768" s="51">
        <f>'NEG Commercial'!C768</f>
        <v>17559</v>
      </c>
      <c r="C768" s="45">
        <f>IF('NEG Commercial Win'!B768&gt;40,40*(Rates!$E$13+Rates!$E$17)+('NEG Commercial Win'!B768-40)*(Rates!$E$13+Rates!$E$19),'NEG Commercial Win'!B768*(Rates!$E$13+Rates!$E$17))+Rates!$E$26</f>
        <v>9984.8798700000007</v>
      </c>
      <c r="D768" s="45">
        <f>IF('NEG Commercial Win'!B768&gt;40,40*(Rates!$F$13+Rates!$F$17)+('NEG Commercial Win'!B768-40)*(Rates!$F$13+Rates!$F$19),'NEG Commercial Win'!B768*(Rates!$F$13+Rates!$F$17))+Rates!$F$26</f>
        <v>12799.411979999999</v>
      </c>
      <c r="E768" s="46">
        <f t="shared" si="44"/>
        <v>2814.5321099999983</v>
      </c>
      <c r="F768" s="47">
        <f t="shared" si="45"/>
        <v>0.28187941634194125</v>
      </c>
      <c r="G768" s="51">
        <f>'NEG Commercial'!E768</f>
        <v>2</v>
      </c>
      <c r="H768" s="48">
        <f t="shared" si="46"/>
        <v>1.9283427822129663E-5</v>
      </c>
      <c r="I768" s="48">
        <f t="shared" si="47"/>
        <v>0.99795595665085246</v>
      </c>
      <c r="K768" s="72"/>
      <c r="L768" s="72"/>
    </row>
    <row r="769" spans="2:12" x14ac:dyDescent="0.2">
      <c r="B769" s="51">
        <f>'NEG Commercial'!C769</f>
        <v>17599</v>
      </c>
      <c r="C769" s="45">
        <f>IF('NEG Commercial Win'!B769&gt;40,40*(Rates!$E$13+Rates!$E$17)+('NEG Commercial Win'!B769-40)*(Rates!$E$13+Rates!$E$19),'NEG Commercial Win'!B769*(Rates!$E$13+Rates!$E$17))+Rates!$E$26</f>
        <v>10007.525070000002</v>
      </c>
      <c r="D769" s="45">
        <f>IF('NEG Commercial Win'!B769&gt;40,40*(Rates!$F$13+Rates!$F$17)+('NEG Commercial Win'!B769-40)*(Rates!$F$13+Rates!$F$19),'NEG Commercial Win'!B769*(Rates!$F$13+Rates!$F$17))+Rates!$F$26</f>
        <v>12828.468779999999</v>
      </c>
      <c r="E769" s="46">
        <f t="shared" si="44"/>
        <v>2820.9437099999977</v>
      </c>
      <c r="F769" s="47">
        <f t="shared" si="45"/>
        <v>0.28188225263171862</v>
      </c>
      <c r="G769" s="51">
        <f>'NEG Commercial'!E769</f>
        <v>1</v>
      </c>
      <c r="H769" s="48">
        <f t="shared" si="46"/>
        <v>9.6417139110648316E-6</v>
      </c>
      <c r="I769" s="48">
        <f t="shared" si="47"/>
        <v>0.99796559836476351</v>
      </c>
      <c r="K769" s="72"/>
      <c r="L769" s="72"/>
    </row>
    <row r="770" spans="2:12" x14ac:dyDescent="0.2">
      <c r="B770" s="51">
        <f>'NEG Commercial'!C770</f>
        <v>17619</v>
      </c>
      <c r="C770" s="45">
        <f>IF('NEG Commercial Win'!B770&gt;40,40*(Rates!$E$13+Rates!$E$17)+('NEG Commercial Win'!B770-40)*(Rates!$E$13+Rates!$E$19),'NEG Commercial Win'!B770*(Rates!$E$13+Rates!$E$17))+Rates!$E$26</f>
        <v>10018.847670000001</v>
      </c>
      <c r="D770" s="45">
        <f>IF('NEG Commercial Win'!B770&gt;40,40*(Rates!$F$13+Rates!$F$17)+('NEG Commercial Win'!B770-40)*(Rates!$F$13+Rates!$F$19),'NEG Commercial Win'!B770*(Rates!$F$13+Rates!$F$17))+Rates!$F$26</f>
        <v>12842.99718</v>
      </c>
      <c r="E770" s="46">
        <f t="shared" si="44"/>
        <v>2824.1495099999993</v>
      </c>
      <c r="F770" s="47">
        <f t="shared" si="45"/>
        <v>0.28188366596854336</v>
      </c>
      <c r="G770" s="51">
        <f>'NEG Commercial'!E770</f>
        <v>1</v>
      </c>
      <c r="H770" s="48">
        <f t="shared" si="46"/>
        <v>9.6417139110648316E-6</v>
      </c>
      <c r="I770" s="48">
        <f t="shared" si="47"/>
        <v>0.99797524007867455</v>
      </c>
      <c r="K770" s="72"/>
      <c r="L770" s="72"/>
    </row>
    <row r="771" spans="2:12" x14ac:dyDescent="0.2">
      <c r="B771" s="51">
        <f>'NEG Commercial'!C771</f>
        <v>17659</v>
      </c>
      <c r="C771" s="45">
        <f>IF('NEG Commercial Win'!B771&gt;40,40*(Rates!$E$13+Rates!$E$17)+('NEG Commercial Win'!B771-40)*(Rates!$E$13+Rates!$E$19),'NEG Commercial Win'!B771*(Rates!$E$13+Rates!$E$17))+Rates!$E$26</f>
        <v>10041.492870000002</v>
      </c>
      <c r="D771" s="45">
        <f>IF('NEG Commercial Win'!B771&gt;40,40*(Rates!$F$13+Rates!$F$17)+('NEG Commercial Win'!B771-40)*(Rates!$F$13+Rates!$F$19),'NEG Commercial Win'!B771*(Rates!$F$13+Rates!$F$17))+Rates!$F$26</f>
        <v>12872.053979999999</v>
      </c>
      <c r="E771" s="46">
        <f t="shared" si="44"/>
        <v>2830.5611099999969</v>
      </c>
      <c r="F771" s="47">
        <f t="shared" si="45"/>
        <v>0.28188648308027892</v>
      </c>
      <c r="G771" s="51">
        <f>'NEG Commercial'!E771</f>
        <v>2</v>
      </c>
      <c r="H771" s="48">
        <f t="shared" si="46"/>
        <v>1.9283427822129663E-5</v>
      </c>
      <c r="I771" s="48">
        <f t="shared" si="47"/>
        <v>0.99799452350649664</v>
      </c>
      <c r="K771" s="72"/>
      <c r="L771" s="72"/>
    </row>
    <row r="772" spans="2:12" x14ac:dyDescent="0.2">
      <c r="B772" s="51">
        <f>'NEG Commercial'!C772</f>
        <v>17679</v>
      </c>
      <c r="C772" s="45">
        <f>IF('NEG Commercial Win'!B772&gt;40,40*(Rates!$E$13+Rates!$E$17)+('NEG Commercial Win'!B772-40)*(Rates!$E$13+Rates!$E$19),'NEG Commercial Win'!B772*(Rates!$E$13+Rates!$E$17))+Rates!$E$26</f>
        <v>10052.815470000001</v>
      </c>
      <c r="D772" s="45">
        <f>IF('NEG Commercial Win'!B772&gt;40,40*(Rates!$F$13+Rates!$F$17)+('NEG Commercial Win'!B772-40)*(Rates!$F$13+Rates!$F$19),'NEG Commercial Win'!B772*(Rates!$F$13+Rates!$F$17))+Rates!$F$26</f>
        <v>12886.58238</v>
      </c>
      <c r="E772" s="46">
        <f t="shared" si="44"/>
        <v>2833.7669099999985</v>
      </c>
      <c r="F772" s="47">
        <f t="shared" si="45"/>
        <v>0.28188788687672967</v>
      </c>
      <c r="G772" s="51">
        <f>'NEG Commercial'!E772</f>
        <v>1</v>
      </c>
      <c r="H772" s="48">
        <f t="shared" si="46"/>
        <v>9.6417139110648316E-6</v>
      </c>
      <c r="I772" s="48">
        <f t="shared" si="47"/>
        <v>0.99800416522040769</v>
      </c>
      <c r="K772" s="72"/>
      <c r="L772" s="72"/>
    </row>
    <row r="773" spans="2:12" x14ac:dyDescent="0.2">
      <c r="B773" s="51">
        <f>'NEG Commercial'!C773</f>
        <v>17739</v>
      </c>
      <c r="C773" s="45">
        <f>IF('NEG Commercial Win'!B773&gt;40,40*(Rates!$E$13+Rates!$E$17)+('NEG Commercial Win'!B773-40)*(Rates!$E$13+Rates!$E$19),'NEG Commercial Win'!B773*(Rates!$E$13+Rates!$E$17))+Rates!$E$26</f>
        <v>10086.783270000002</v>
      </c>
      <c r="D773" s="45">
        <f>IF('NEG Commercial Win'!B773&gt;40,40*(Rates!$F$13+Rates!$F$17)+('NEG Commercial Win'!B773-40)*(Rates!$F$13+Rates!$F$19),'NEG Commercial Win'!B773*(Rates!$F$13+Rates!$F$17))+Rates!$F$26</f>
        <v>12930.167579999999</v>
      </c>
      <c r="E773" s="46">
        <f t="shared" si="44"/>
        <v>2843.3843099999976</v>
      </c>
      <c r="F773" s="47">
        <f t="shared" si="45"/>
        <v>0.28189207935663291</v>
      </c>
      <c r="G773" s="51">
        <f>'NEG Commercial'!E773</f>
        <v>2</v>
      </c>
      <c r="H773" s="48">
        <f t="shared" si="46"/>
        <v>1.9283427822129663E-5</v>
      </c>
      <c r="I773" s="48">
        <f t="shared" si="47"/>
        <v>0.99802344864822978</v>
      </c>
      <c r="K773" s="72"/>
      <c r="L773" s="72"/>
    </row>
    <row r="774" spans="2:12" x14ac:dyDescent="0.2">
      <c r="B774" s="51">
        <f>'NEG Commercial'!C774</f>
        <v>17779</v>
      </c>
      <c r="C774" s="45">
        <f>IF('NEG Commercial Win'!B774&gt;40,40*(Rates!$E$13+Rates!$E$17)+('NEG Commercial Win'!B774-40)*(Rates!$E$13+Rates!$E$19),'NEG Commercial Win'!B774*(Rates!$E$13+Rates!$E$17))+Rates!$E$26</f>
        <v>10109.428470000001</v>
      </c>
      <c r="D774" s="45">
        <f>IF('NEG Commercial Win'!B774&gt;40,40*(Rates!$F$13+Rates!$F$17)+('NEG Commercial Win'!B774-40)*(Rates!$F$13+Rates!$F$19),'NEG Commercial Win'!B774*(Rates!$F$13+Rates!$F$17))+Rates!$F$26</f>
        <v>12959.22438</v>
      </c>
      <c r="E774" s="46">
        <f t="shared" si="44"/>
        <v>2849.7959099999989</v>
      </c>
      <c r="F774" s="47">
        <f t="shared" si="45"/>
        <v>0.28189485869125486</v>
      </c>
      <c r="G774" s="51">
        <f>'NEG Commercial'!E774</f>
        <v>1</v>
      </c>
      <c r="H774" s="48">
        <f t="shared" si="46"/>
        <v>9.6417139110648316E-6</v>
      </c>
      <c r="I774" s="48">
        <f t="shared" si="47"/>
        <v>0.99803309036214083</v>
      </c>
      <c r="K774" s="72"/>
      <c r="L774" s="72"/>
    </row>
    <row r="775" spans="2:12" x14ac:dyDescent="0.2">
      <c r="B775" s="51">
        <f>'NEG Commercial'!C775</f>
        <v>17799</v>
      </c>
      <c r="C775" s="45">
        <f>IF('NEG Commercial Win'!B775&gt;40,40*(Rates!$E$13+Rates!$E$17)+('NEG Commercial Win'!B775-40)*(Rates!$E$13+Rates!$E$19),'NEG Commercial Win'!B775*(Rates!$E$13+Rates!$E$17))+Rates!$E$26</f>
        <v>10120.75107</v>
      </c>
      <c r="D775" s="45">
        <f>IF('NEG Commercial Win'!B775&gt;40,40*(Rates!$F$13+Rates!$F$17)+('NEG Commercial Win'!B775-40)*(Rates!$F$13+Rates!$F$19),'NEG Commercial Win'!B775*(Rates!$F$13+Rates!$F$17))+Rates!$F$26</f>
        <v>12973.752779999999</v>
      </c>
      <c r="E775" s="46">
        <f t="shared" ref="E775:E838" si="48">D775-C775</f>
        <v>2853.0017099999986</v>
      </c>
      <c r="F775" s="47">
        <f t="shared" ref="F775:F838" si="49">E775/C775</f>
        <v>0.28189624369449079</v>
      </c>
      <c r="G775" s="51">
        <f>'NEG Commercial'!E775</f>
        <v>1</v>
      </c>
      <c r="H775" s="48">
        <f t="shared" ref="H775:H838" si="50">G775/SUM($G$6:$G$950)</f>
        <v>9.6417139110648316E-6</v>
      </c>
      <c r="I775" s="48">
        <f t="shared" si="47"/>
        <v>0.99804273207605188</v>
      </c>
      <c r="K775" s="72"/>
      <c r="L775" s="72"/>
    </row>
    <row r="776" spans="2:12" x14ac:dyDescent="0.2">
      <c r="B776" s="51">
        <f>'NEG Commercial'!C776</f>
        <v>17819</v>
      </c>
      <c r="C776" s="45">
        <f>IF('NEG Commercial Win'!B776&gt;40,40*(Rates!$E$13+Rates!$E$17)+('NEG Commercial Win'!B776-40)*(Rates!$E$13+Rates!$E$19),'NEG Commercial Win'!B776*(Rates!$E$13+Rates!$E$17))+Rates!$E$26</f>
        <v>10132.073670000002</v>
      </c>
      <c r="D776" s="45">
        <f>IF('NEG Commercial Win'!B776&gt;40,40*(Rates!$F$13+Rates!$F$17)+('NEG Commercial Win'!B776-40)*(Rates!$F$13+Rates!$F$19),'NEG Commercial Win'!B776*(Rates!$F$13+Rates!$F$17))+Rates!$F$26</f>
        <v>12988.28118</v>
      </c>
      <c r="E776" s="46">
        <f t="shared" si="48"/>
        <v>2856.2075099999984</v>
      </c>
      <c r="F776" s="47">
        <f t="shared" si="49"/>
        <v>0.28189762560224241</v>
      </c>
      <c r="G776" s="51">
        <f>'NEG Commercial'!E776</f>
        <v>1</v>
      </c>
      <c r="H776" s="48">
        <f t="shared" si="50"/>
        <v>9.6417139110648316E-6</v>
      </c>
      <c r="I776" s="48">
        <f t="shared" ref="I776:I839" si="51">H776+I775</f>
        <v>0.99805237378996292</v>
      </c>
      <c r="K776" s="72"/>
      <c r="L776" s="72"/>
    </row>
    <row r="777" spans="2:12" x14ac:dyDescent="0.2">
      <c r="B777" s="51">
        <f>'NEG Commercial'!C777</f>
        <v>17839</v>
      </c>
      <c r="C777" s="45">
        <f>IF('NEG Commercial Win'!B777&gt;40,40*(Rates!$E$13+Rates!$E$17)+('NEG Commercial Win'!B777-40)*(Rates!$E$13+Rates!$E$19),'NEG Commercial Win'!B777*(Rates!$E$13+Rates!$E$17))+Rates!$E$26</f>
        <v>10143.396270000001</v>
      </c>
      <c r="D777" s="45">
        <f>IF('NEG Commercial Win'!B777&gt;40,40*(Rates!$F$13+Rates!$F$17)+('NEG Commercial Win'!B777-40)*(Rates!$F$13+Rates!$F$19),'NEG Commercial Win'!B777*(Rates!$F$13+Rates!$F$17))+Rates!$F$26</f>
        <v>13002.809579999999</v>
      </c>
      <c r="E777" s="46">
        <f t="shared" si="48"/>
        <v>2859.4133099999981</v>
      </c>
      <c r="F777" s="47">
        <f t="shared" si="49"/>
        <v>0.2818990044248757</v>
      </c>
      <c r="G777" s="51">
        <f>'NEG Commercial'!E777</f>
        <v>1</v>
      </c>
      <c r="H777" s="48">
        <f t="shared" si="50"/>
        <v>9.6417139110648316E-6</v>
      </c>
      <c r="I777" s="48">
        <f t="shared" si="51"/>
        <v>0.99806201550387397</v>
      </c>
      <c r="K777" s="72"/>
      <c r="L777" s="72"/>
    </row>
    <row r="778" spans="2:12" x14ac:dyDescent="0.2">
      <c r="B778" s="51">
        <f>'NEG Commercial'!C778</f>
        <v>17959</v>
      </c>
      <c r="C778" s="45">
        <f>IF('NEG Commercial Win'!B778&gt;40,40*(Rates!$E$13+Rates!$E$17)+('NEG Commercial Win'!B778-40)*(Rates!$E$13+Rates!$E$19),'NEG Commercial Win'!B778*(Rates!$E$13+Rates!$E$17))+Rates!$E$26</f>
        <v>10211.331870000002</v>
      </c>
      <c r="D778" s="45">
        <f>IF('NEG Commercial Win'!B778&gt;40,40*(Rates!$F$13+Rates!$F$17)+('NEG Commercial Win'!B778-40)*(Rates!$F$13+Rates!$F$19),'NEG Commercial Win'!B778*(Rates!$F$13+Rates!$F$17))+Rates!$F$26</f>
        <v>13089.97998</v>
      </c>
      <c r="E778" s="46">
        <f t="shared" si="48"/>
        <v>2878.6481099999983</v>
      </c>
      <c r="F778" s="47">
        <f t="shared" si="49"/>
        <v>0.28190721314789641</v>
      </c>
      <c r="G778" s="51">
        <f>'NEG Commercial'!E778</f>
        <v>1</v>
      </c>
      <c r="H778" s="48">
        <f t="shared" si="50"/>
        <v>9.6417139110648316E-6</v>
      </c>
      <c r="I778" s="48">
        <f t="shared" si="51"/>
        <v>0.99807165721778501</v>
      </c>
      <c r="K778" s="72"/>
      <c r="L778" s="72"/>
    </row>
    <row r="779" spans="2:12" x14ac:dyDescent="0.2">
      <c r="B779" s="51">
        <f>'NEG Commercial'!C779</f>
        <v>17999</v>
      </c>
      <c r="C779" s="45">
        <f>IF('NEG Commercial Win'!B779&gt;40,40*(Rates!$E$13+Rates!$E$17)+('NEG Commercial Win'!B779-40)*(Rates!$E$13+Rates!$E$19),'NEG Commercial Win'!B779*(Rates!$E$13+Rates!$E$17))+Rates!$E$26</f>
        <v>10233.977070000001</v>
      </c>
      <c r="D779" s="45">
        <f>IF('NEG Commercial Win'!B779&gt;40,40*(Rates!$F$13+Rates!$F$17)+('NEG Commercial Win'!B779-40)*(Rates!$F$13+Rates!$F$19),'NEG Commercial Win'!B779*(Rates!$F$13+Rates!$F$17))+Rates!$F$26</f>
        <v>13119.036779999999</v>
      </c>
      <c r="E779" s="46">
        <f t="shared" si="48"/>
        <v>2885.0597099999977</v>
      </c>
      <c r="F779" s="47">
        <f t="shared" si="49"/>
        <v>0.2819099251704692</v>
      </c>
      <c r="G779" s="51">
        <f>'NEG Commercial'!E779</f>
        <v>1</v>
      </c>
      <c r="H779" s="48">
        <f t="shared" si="50"/>
        <v>9.6417139110648316E-6</v>
      </c>
      <c r="I779" s="48">
        <f t="shared" si="51"/>
        <v>0.99808129893169606</v>
      </c>
      <c r="K779" s="72"/>
      <c r="L779" s="72"/>
    </row>
    <row r="780" spans="2:12" x14ac:dyDescent="0.2">
      <c r="B780" s="51">
        <f>'NEG Commercial'!C780</f>
        <v>18039</v>
      </c>
      <c r="C780" s="45">
        <f>IF('NEG Commercial Win'!B780&gt;40,40*(Rates!$E$13+Rates!$E$17)+('NEG Commercial Win'!B780-40)*(Rates!$E$13+Rates!$E$19),'NEG Commercial Win'!B780*(Rates!$E$13+Rates!$E$17))+Rates!$E$26</f>
        <v>10256.622270000002</v>
      </c>
      <c r="D780" s="45">
        <f>IF('NEG Commercial Win'!B780&gt;40,40*(Rates!$F$13+Rates!$F$17)+('NEG Commercial Win'!B780-40)*(Rates!$F$13+Rates!$F$19),'NEG Commercial Win'!B780*(Rates!$F$13+Rates!$F$17))+Rates!$F$26</f>
        <v>13148.093579999999</v>
      </c>
      <c r="E780" s="46">
        <f t="shared" si="48"/>
        <v>2891.4713099999972</v>
      </c>
      <c r="F780" s="47">
        <f t="shared" si="49"/>
        <v>0.28191262521750221</v>
      </c>
      <c r="G780" s="51">
        <f>'NEG Commercial'!E780</f>
        <v>1</v>
      </c>
      <c r="H780" s="48">
        <f t="shared" si="50"/>
        <v>9.6417139110648316E-6</v>
      </c>
      <c r="I780" s="48">
        <f t="shared" si="51"/>
        <v>0.99809094064560711</v>
      </c>
      <c r="K780" s="72"/>
      <c r="L780" s="72"/>
    </row>
    <row r="781" spans="2:12" x14ac:dyDescent="0.2">
      <c r="B781" s="51">
        <f>'NEG Commercial'!C781</f>
        <v>18159</v>
      </c>
      <c r="C781" s="45">
        <f>IF('NEG Commercial Win'!B781&gt;40,40*(Rates!$E$13+Rates!$E$17)+('NEG Commercial Win'!B781-40)*(Rates!$E$13+Rates!$E$19),'NEG Commercial Win'!B781*(Rates!$E$13+Rates!$E$17))+Rates!$E$26</f>
        <v>10324.557870000001</v>
      </c>
      <c r="D781" s="45">
        <f>IF('NEG Commercial Win'!B781&gt;40,40*(Rates!$F$13+Rates!$F$17)+('NEG Commercial Win'!B781-40)*(Rates!$F$13+Rates!$F$19),'NEG Commercial Win'!B781*(Rates!$F$13+Rates!$F$17))+Rates!$F$26</f>
        <v>13235.26398</v>
      </c>
      <c r="E781" s="46">
        <f t="shared" si="48"/>
        <v>2910.7061099999992</v>
      </c>
      <c r="F781" s="47">
        <f t="shared" si="49"/>
        <v>0.28192065429335417</v>
      </c>
      <c r="G781" s="51">
        <f>'NEG Commercial'!E781</f>
        <v>1</v>
      </c>
      <c r="H781" s="48">
        <f t="shared" si="50"/>
        <v>9.6417139110648316E-6</v>
      </c>
      <c r="I781" s="48">
        <f t="shared" si="51"/>
        <v>0.99810058235951815</v>
      </c>
      <c r="K781" s="72"/>
      <c r="L781" s="72"/>
    </row>
    <row r="782" spans="2:12" x14ac:dyDescent="0.2">
      <c r="B782" s="51">
        <f>'NEG Commercial'!C782</f>
        <v>18199</v>
      </c>
      <c r="C782" s="45">
        <f>IF('NEG Commercial Win'!B782&gt;40,40*(Rates!$E$13+Rates!$E$17)+('NEG Commercial Win'!B782-40)*(Rates!$E$13+Rates!$E$19),'NEG Commercial Win'!B782*(Rates!$E$13+Rates!$E$17))+Rates!$E$26</f>
        <v>10347.203070000001</v>
      </c>
      <c r="D782" s="45">
        <f>IF('NEG Commercial Win'!B782&gt;40,40*(Rates!$F$13+Rates!$F$17)+('NEG Commercial Win'!B782-40)*(Rates!$F$13+Rates!$F$19),'NEG Commercial Win'!B782*(Rates!$F$13+Rates!$F$17))+Rates!$F$26</f>
        <v>13264.32078</v>
      </c>
      <c r="E782" s="46">
        <f t="shared" si="48"/>
        <v>2917.1177099999986</v>
      </c>
      <c r="F782" s="47">
        <f t="shared" si="49"/>
        <v>0.28192330722276993</v>
      </c>
      <c r="G782" s="51">
        <f>'NEG Commercial'!E782</f>
        <v>1</v>
      </c>
      <c r="H782" s="48">
        <f t="shared" si="50"/>
        <v>9.6417139110648316E-6</v>
      </c>
      <c r="I782" s="48">
        <f t="shared" si="51"/>
        <v>0.9981102240734292</v>
      </c>
      <c r="K782" s="72"/>
      <c r="L782" s="72"/>
    </row>
    <row r="783" spans="2:12" x14ac:dyDescent="0.2">
      <c r="B783" s="51">
        <f>'NEG Commercial'!C783</f>
        <v>18219</v>
      </c>
      <c r="C783" s="45">
        <f>IF('NEG Commercial Win'!B783&gt;40,40*(Rates!$E$13+Rates!$E$17)+('NEG Commercial Win'!B783-40)*(Rates!$E$13+Rates!$E$19),'NEG Commercial Win'!B783*(Rates!$E$13+Rates!$E$17))+Rates!$E$26</f>
        <v>10358.525670000001</v>
      </c>
      <c r="D783" s="45">
        <f>IF('NEG Commercial Win'!B783&gt;40,40*(Rates!$F$13+Rates!$F$17)+('NEG Commercial Win'!B783-40)*(Rates!$F$13+Rates!$F$19),'NEG Commercial Win'!B783*(Rates!$F$13+Rates!$F$17))+Rates!$F$26</f>
        <v>13278.849179999999</v>
      </c>
      <c r="E783" s="46">
        <f t="shared" si="48"/>
        <v>2920.3235099999984</v>
      </c>
      <c r="F783" s="47">
        <f t="shared" si="49"/>
        <v>0.28192462933771906</v>
      </c>
      <c r="G783" s="51">
        <f>'NEG Commercial'!E783</f>
        <v>1</v>
      </c>
      <c r="H783" s="48">
        <f t="shared" si="50"/>
        <v>9.6417139110648316E-6</v>
      </c>
      <c r="I783" s="48">
        <f t="shared" si="51"/>
        <v>0.99811986578734024</v>
      </c>
      <c r="K783" s="72"/>
      <c r="L783" s="72"/>
    </row>
    <row r="784" spans="2:12" x14ac:dyDescent="0.2">
      <c r="B784" s="51">
        <f>'NEG Commercial'!C784</f>
        <v>18239</v>
      </c>
      <c r="C784" s="45">
        <f>IF('NEG Commercial Win'!B784&gt;40,40*(Rates!$E$13+Rates!$E$17)+('NEG Commercial Win'!B784-40)*(Rates!$E$13+Rates!$E$19),'NEG Commercial Win'!B784*(Rates!$E$13+Rates!$E$17))+Rates!$E$26</f>
        <v>10369.84827</v>
      </c>
      <c r="D784" s="45">
        <f>IF('NEG Commercial Win'!B784&gt;40,40*(Rates!$F$13+Rates!$F$17)+('NEG Commercial Win'!B784-40)*(Rates!$F$13+Rates!$F$19),'NEG Commercial Win'!B784*(Rates!$F$13+Rates!$F$17))+Rates!$F$26</f>
        <v>13293.377579999998</v>
      </c>
      <c r="E784" s="46">
        <f t="shared" si="48"/>
        <v>2923.5293099999981</v>
      </c>
      <c r="F784" s="47">
        <f t="shared" si="49"/>
        <v>0.28192594856549408</v>
      </c>
      <c r="G784" s="51">
        <f>'NEG Commercial'!E784</f>
        <v>1</v>
      </c>
      <c r="H784" s="48">
        <f t="shared" si="50"/>
        <v>9.6417139110648316E-6</v>
      </c>
      <c r="I784" s="48">
        <f t="shared" si="51"/>
        <v>0.99812950750125129</v>
      </c>
      <c r="K784" s="72"/>
      <c r="L784" s="72"/>
    </row>
    <row r="785" spans="2:12" x14ac:dyDescent="0.2">
      <c r="B785" s="51">
        <f>'NEG Commercial'!C785</f>
        <v>18259</v>
      </c>
      <c r="C785" s="45">
        <f>IF('NEG Commercial Win'!B785&gt;40,40*(Rates!$E$13+Rates!$E$17)+('NEG Commercial Win'!B785-40)*(Rates!$E$13+Rates!$E$19),'NEG Commercial Win'!B785*(Rates!$E$13+Rates!$E$17))+Rates!$E$26</f>
        <v>10381.170870000002</v>
      </c>
      <c r="D785" s="45">
        <f>IF('NEG Commercial Win'!B785&gt;40,40*(Rates!$F$13+Rates!$F$17)+('NEG Commercial Win'!B785-40)*(Rates!$F$13+Rates!$F$19),'NEG Commercial Win'!B785*(Rates!$F$13+Rates!$F$17))+Rates!$F$26</f>
        <v>13307.90598</v>
      </c>
      <c r="E785" s="46">
        <f t="shared" si="48"/>
        <v>2926.7351099999978</v>
      </c>
      <c r="F785" s="47">
        <f t="shared" si="49"/>
        <v>0.28192726491554199</v>
      </c>
      <c r="G785" s="51">
        <f>'NEG Commercial'!E785</f>
        <v>2</v>
      </c>
      <c r="H785" s="48">
        <f t="shared" si="50"/>
        <v>1.9283427822129663E-5</v>
      </c>
      <c r="I785" s="48">
        <f t="shared" si="51"/>
        <v>0.99814879092907338</v>
      </c>
      <c r="K785" s="72"/>
      <c r="L785" s="72"/>
    </row>
    <row r="786" spans="2:12" x14ac:dyDescent="0.2">
      <c r="B786" s="51">
        <f>'NEG Commercial'!C786</f>
        <v>18279</v>
      </c>
      <c r="C786" s="45">
        <f>IF('NEG Commercial Win'!B786&gt;40,40*(Rates!$E$13+Rates!$E$17)+('NEG Commercial Win'!B786-40)*(Rates!$E$13+Rates!$E$19),'NEG Commercial Win'!B786*(Rates!$E$13+Rates!$E$17))+Rates!$E$26</f>
        <v>10392.493470000001</v>
      </c>
      <c r="D786" s="45">
        <f>IF('NEG Commercial Win'!B786&gt;40,40*(Rates!$F$13+Rates!$F$17)+('NEG Commercial Win'!B786-40)*(Rates!$F$13+Rates!$F$19),'NEG Commercial Win'!B786*(Rates!$F$13+Rates!$F$17))+Rates!$F$26</f>
        <v>13322.434379999999</v>
      </c>
      <c r="E786" s="46">
        <f t="shared" si="48"/>
        <v>2929.9409099999975</v>
      </c>
      <c r="F786" s="47">
        <f t="shared" si="49"/>
        <v>0.28192857839726859</v>
      </c>
      <c r="G786" s="51">
        <f>'NEG Commercial'!E786</f>
        <v>1</v>
      </c>
      <c r="H786" s="48">
        <f t="shared" si="50"/>
        <v>9.6417139110648316E-6</v>
      </c>
      <c r="I786" s="48">
        <f t="shared" si="51"/>
        <v>0.99815843264298443</v>
      </c>
      <c r="K786" s="72"/>
      <c r="L786" s="72"/>
    </row>
    <row r="787" spans="2:12" x14ac:dyDescent="0.2">
      <c r="B787" s="51">
        <f>'NEG Commercial'!C787</f>
        <v>18319</v>
      </c>
      <c r="C787" s="45">
        <f>IF('NEG Commercial Win'!B787&gt;40,40*(Rates!$E$13+Rates!$E$17)+('NEG Commercial Win'!B787-40)*(Rates!$E$13+Rates!$E$19),'NEG Commercial Win'!B787*(Rates!$E$13+Rates!$E$17))+Rates!$E$26</f>
        <v>10415.13867</v>
      </c>
      <c r="D787" s="45">
        <f>IF('NEG Commercial Win'!B787&gt;40,40*(Rates!$F$13+Rates!$F$17)+('NEG Commercial Win'!B787-40)*(Rates!$F$13+Rates!$F$19),'NEG Commercial Win'!B787*(Rates!$F$13+Rates!$F$17))+Rates!$F$26</f>
        <v>13351.491179999999</v>
      </c>
      <c r="E787" s="46">
        <f t="shared" si="48"/>
        <v>2936.3525099999988</v>
      </c>
      <c r="F787" s="47">
        <f t="shared" si="49"/>
        <v>0.28193119679317707</v>
      </c>
      <c r="G787" s="51">
        <f>'NEG Commercial'!E787</f>
        <v>1</v>
      </c>
      <c r="H787" s="48">
        <f t="shared" si="50"/>
        <v>9.6417139110648316E-6</v>
      </c>
      <c r="I787" s="48">
        <f t="shared" si="51"/>
        <v>0.99816807435689547</v>
      </c>
      <c r="K787" s="72"/>
      <c r="L787" s="72"/>
    </row>
    <row r="788" spans="2:12" x14ac:dyDescent="0.2">
      <c r="B788" s="51">
        <f>'NEG Commercial'!C788</f>
        <v>18359</v>
      </c>
      <c r="C788" s="45">
        <f>IF('NEG Commercial Win'!B788&gt;40,40*(Rates!$E$13+Rates!$E$17)+('NEG Commercial Win'!B788-40)*(Rates!$E$13+Rates!$E$19),'NEG Commercial Win'!B788*(Rates!$E$13+Rates!$E$17))+Rates!$E$26</f>
        <v>10437.783870000001</v>
      </c>
      <c r="D788" s="45">
        <f>IF('NEG Commercial Win'!B788&gt;40,40*(Rates!$F$13+Rates!$F$17)+('NEG Commercial Win'!B788-40)*(Rates!$F$13+Rates!$F$19),'NEG Commercial Win'!B788*(Rates!$F$13+Rates!$F$17))+Rates!$F$26</f>
        <v>13380.547979999999</v>
      </c>
      <c r="E788" s="46">
        <f t="shared" si="48"/>
        <v>2942.7641099999983</v>
      </c>
      <c r="F788" s="47">
        <f t="shared" si="49"/>
        <v>0.28193380382765082</v>
      </c>
      <c r="G788" s="51">
        <f>'NEG Commercial'!E788</f>
        <v>1</v>
      </c>
      <c r="H788" s="48">
        <f t="shared" si="50"/>
        <v>9.6417139110648316E-6</v>
      </c>
      <c r="I788" s="48">
        <f t="shared" si="51"/>
        <v>0.99817771607080652</v>
      </c>
      <c r="K788" s="72"/>
      <c r="L788" s="72"/>
    </row>
    <row r="789" spans="2:12" x14ac:dyDescent="0.2">
      <c r="B789" s="51">
        <f>'NEG Commercial'!C789</f>
        <v>18419</v>
      </c>
      <c r="C789" s="45">
        <f>IF('NEG Commercial Win'!B789&gt;40,40*(Rates!$E$13+Rates!$E$17)+('NEG Commercial Win'!B789-40)*(Rates!$E$13+Rates!$E$19),'NEG Commercial Win'!B789*(Rates!$E$13+Rates!$E$17))+Rates!$E$26</f>
        <v>10471.751670000001</v>
      </c>
      <c r="D789" s="45">
        <f>IF('NEG Commercial Win'!B789&gt;40,40*(Rates!$F$13+Rates!$F$17)+('NEG Commercial Win'!B789-40)*(Rates!$F$13+Rates!$F$19),'NEG Commercial Win'!B789*(Rates!$F$13+Rates!$F$17))+Rates!$F$26</f>
        <v>13424.133179999999</v>
      </c>
      <c r="E789" s="46">
        <f t="shared" si="48"/>
        <v>2952.3815099999974</v>
      </c>
      <c r="F789" s="47">
        <f t="shared" si="49"/>
        <v>0.28193769323790668</v>
      </c>
      <c r="G789" s="51">
        <f>'NEG Commercial'!E789</f>
        <v>1</v>
      </c>
      <c r="H789" s="48">
        <f t="shared" si="50"/>
        <v>9.6417139110648316E-6</v>
      </c>
      <c r="I789" s="48">
        <f t="shared" si="51"/>
        <v>0.99818735778471757</v>
      </c>
      <c r="K789" s="72"/>
      <c r="L789" s="72"/>
    </row>
    <row r="790" spans="2:12" x14ac:dyDescent="0.2">
      <c r="B790" s="51">
        <f>'NEG Commercial'!C790</f>
        <v>18439</v>
      </c>
      <c r="C790" s="45">
        <f>IF('NEG Commercial Win'!B790&gt;40,40*(Rates!$E$13+Rates!$E$17)+('NEG Commercial Win'!B790-40)*(Rates!$E$13+Rates!$E$19),'NEG Commercial Win'!B790*(Rates!$E$13+Rates!$E$17))+Rates!$E$26</f>
        <v>10483.074270000001</v>
      </c>
      <c r="D790" s="45">
        <f>IF('NEG Commercial Win'!B790&gt;40,40*(Rates!$F$13+Rates!$F$17)+('NEG Commercial Win'!B790-40)*(Rates!$F$13+Rates!$F$19),'NEG Commercial Win'!B790*(Rates!$F$13+Rates!$F$17))+Rates!$F$26</f>
        <v>13438.66158</v>
      </c>
      <c r="E790" s="46">
        <f t="shared" si="48"/>
        <v>2955.587309999999</v>
      </c>
      <c r="F790" s="47">
        <f t="shared" si="49"/>
        <v>0.28193898410680618</v>
      </c>
      <c r="G790" s="51">
        <f>'NEG Commercial'!E790</f>
        <v>4</v>
      </c>
      <c r="H790" s="48">
        <f t="shared" si="50"/>
        <v>3.8566855644259326E-5</v>
      </c>
      <c r="I790" s="48">
        <f t="shared" si="51"/>
        <v>0.99822592464036186</v>
      </c>
      <c r="K790" s="72"/>
      <c r="L790" s="72"/>
    </row>
    <row r="791" spans="2:12" x14ac:dyDescent="0.2">
      <c r="B791" s="51">
        <f>'NEG Commercial'!C791</f>
        <v>18479</v>
      </c>
      <c r="C791" s="45">
        <f>IF('NEG Commercial Win'!B791&gt;40,40*(Rates!$E$13+Rates!$E$17)+('NEG Commercial Win'!B791-40)*(Rates!$E$13+Rates!$E$19),'NEG Commercial Win'!B791*(Rates!$E$13+Rates!$E$17))+Rates!$E$26</f>
        <v>10505.719470000002</v>
      </c>
      <c r="D791" s="45">
        <f>IF('NEG Commercial Win'!B791&gt;40,40*(Rates!$F$13+Rates!$F$17)+('NEG Commercial Win'!B791-40)*(Rates!$F$13+Rates!$F$19),'NEG Commercial Win'!B791*(Rates!$F$13+Rates!$F$17))+Rates!$F$26</f>
        <v>13467.71838</v>
      </c>
      <c r="E791" s="46">
        <f t="shared" si="48"/>
        <v>2961.9989099999984</v>
      </c>
      <c r="F791" s="47">
        <f t="shared" si="49"/>
        <v>0.28194155749715616</v>
      </c>
      <c r="G791" s="51">
        <f>'NEG Commercial'!E791</f>
        <v>1</v>
      </c>
      <c r="H791" s="48">
        <f t="shared" si="50"/>
        <v>9.6417139110648316E-6</v>
      </c>
      <c r="I791" s="48">
        <f t="shared" si="51"/>
        <v>0.99823556635427291</v>
      </c>
      <c r="K791" s="72"/>
      <c r="L791" s="72"/>
    </row>
    <row r="792" spans="2:12" x14ac:dyDescent="0.2">
      <c r="B792" s="51">
        <f>'NEG Commercial'!C792</f>
        <v>18519</v>
      </c>
      <c r="C792" s="45">
        <f>IF('NEG Commercial Win'!B792&gt;40,40*(Rates!$E$13+Rates!$E$17)+('NEG Commercial Win'!B792-40)*(Rates!$E$13+Rates!$E$19),'NEG Commercial Win'!B792*(Rates!$E$13+Rates!$E$17))+Rates!$E$26</f>
        <v>10528.364670000001</v>
      </c>
      <c r="D792" s="45">
        <f>IF('NEG Commercial Win'!B792&gt;40,40*(Rates!$F$13+Rates!$F$17)+('NEG Commercial Win'!B792-40)*(Rates!$F$13+Rates!$F$19),'NEG Commercial Win'!B792*(Rates!$F$13+Rates!$F$17))+Rates!$F$26</f>
        <v>13496.775179999999</v>
      </c>
      <c r="E792" s="46">
        <f t="shared" si="48"/>
        <v>2968.4105099999979</v>
      </c>
      <c r="F792" s="47">
        <f t="shared" si="49"/>
        <v>0.28194411981742246</v>
      </c>
      <c r="G792" s="51">
        <f>'NEG Commercial'!E792</f>
        <v>1</v>
      </c>
      <c r="H792" s="48">
        <f t="shared" si="50"/>
        <v>9.6417139110648316E-6</v>
      </c>
      <c r="I792" s="48">
        <f t="shared" si="51"/>
        <v>0.99824520806818395</v>
      </c>
      <c r="K792" s="72"/>
      <c r="L792" s="72"/>
    </row>
    <row r="793" spans="2:12" x14ac:dyDescent="0.2">
      <c r="B793" s="51">
        <f>'NEG Commercial'!C793</f>
        <v>18579</v>
      </c>
      <c r="C793" s="45">
        <f>IF('NEG Commercial Win'!B793&gt;40,40*(Rates!$E$13+Rates!$E$17)+('NEG Commercial Win'!B793-40)*(Rates!$E$13+Rates!$E$19),'NEG Commercial Win'!B793*(Rates!$E$13+Rates!$E$17))+Rates!$E$26</f>
        <v>10562.332470000001</v>
      </c>
      <c r="D793" s="45">
        <f>IF('NEG Commercial Win'!B793&gt;40,40*(Rates!$F$13+Rates!$F$17)+('NEG Commercial Win'!B793-40)*(Rates!$F$13+Rates!$F$19),'NEG Commercial Win'!B793*(Rates!$F$13+Rates!$F$17))+Rates!$F$26</f>
        <v>13540.36038</v>
      </c>
      <c r="E793" s="46">
        <f t="shared" si="48"/>
        <v>2978.0279099999989</v>
      </c>
      <c r="F793" s="47">
        <f t="shared" si="49"/>
        <v>0.28194794269716816</v>
      </c>
      <c r="G793" s="51">
        <f>'NEG Commercial'!E793</f>
        <v>1</v>
      </c>
      <c r="H793" s="48">
        <f t="shared" si="50"/>
        <v>9.6417139110648316E-6</v>
      </c>
      <c r="I793" s="48">
        <f t="shared" si="51"/>
        <v>0.998254849782095</v>
      </c>
      <c r="K793" s="72"/>
      <c r="L793" s="72"/>
    </row>
    <row r="794" spans="2:12" x14ac:dyDescent="0.2">
      <c r="B794" s="51">
        <f>'NEG Commercial'!C794</f>
        <v>18599</v>
      </c>
      <c r="C794" s="45">
        <f>IF('NEG Commercial Win'!B794&gt;40,40*(Rates!$E$13+Rates!$E$17)+('NEG Commercial Win'!B794-40)*(Rates!$E$13+Rates!$E$19),'NEG Commercial Win'!B794*(Rates!$E$13+Rates!$E$17))+Rates!$E$26</f>
        <v>10573.655070000001</v>
      </c>
      <c r="D794" s="45">
        <f>IF('NEG Commercial Win'!B794&gt;40,40*(Rates!$F$13+Rates!$F$17)+('NEG Commercial Win'!B794-40)*(Rates!$F$13+Rates!$F$19),'NEG Commercial Win'!B794*(Rates!$F$13+Rates!$F$17))+Rates!$F$26</f>
        <v>13554.888779999999</v>
      </c>
      <c r="E794" s="46">
        <f t="shared" si="48"/>
        <v>2981.2337099999986</v>
      </c>
      <c r="F794" s="47">
        <f t="shared" si="49"/>
        <v>0.28194921153220465</v>
      </c>
      <c r="G794" s="51">
        <f>'NEG Commercial'!E794</f>
        <v>3</v>
      </c>
      <c r="H794" s="48">
        <f t="shared" si="50"/>
        <v>2.8925141733194491E-5</v>
      </c>
      <c r="I794" s="48">
        <f t="shared" si="51"/>
        <v>0.99828377492382825</v>
      </c>
      <c r="K794" s="72"/>
      <c r="L794" s="72"/>
    </row>
    <row r="795" spans="2:12" x14ac:dyDescent="0.2">
      <c r="B795" s="51">
        <f>'NEG Commercial'!C795</f>
        <v>18659</v>
      </c>
      <c r="C795" s="45">
        <f>IF('NEG Commercial Win'!B795&gt;40,40*(Rates!$E$13+Rates!$E$17)+('NEG Commercial Win'!B795-40)*(Rates!$E$13+Rates!$E$19),'NEG Commercial Win'!B795*(Rates!$E$13+Rates!$E$17))+Rates!$E$26</f>
        <v>10607.622870000001</v>
      </c>
      <c r="D795" s="45">
        <f>IF('NEG Commercial Win'!B795&gt;40,40*(Rates!$F$13+Rates!$F$17)+('NEG Commercial Win'!B795-40)*(Rates!$F$13+Rates!$F$19),'NEG Commercial Win'!B795*(Rates!$F$13+Rates!$F$17))+Rates!$F$26</f>
        <v>13598.473979999999</v>
      </c>
      <c r="E795" s="46">
        <f t="shared" si="48"/>
        <v>2990.8511099999978</v>
      </c>
      <c r="F795" s="47">
        <f t="shared" si="49"/>
        <v>0.28195300178502647</v>
      </c>
      <c r="G795" s="51">
        <f>'NEG Commercial'!E795</f>
        <v>1</v>
      </c>
      <c r="H795" s="48">
        <f t="shared" si="50"/>
        <v>9.6417139110648316E-6</v>
      </c>
      <c r="I795" s="48">
        <f t="shared" si="51"/>
        <v>0.99829341663773929</v>
      </c>
      <c r="K795" s="72"/>
      <c r="L795" s="72"/>
    </row>
    <row r="796" spans="2:12" x14ac:dyDescent="0.2">
      <c r="B796" s="51">
        <f>'NEG Commercial'!C796</f>
        <v>18679</v>
      </c>
      <c r="C796" s="45">
        <f>IF('NEG Commercial Win'!B796&gt;40,40*(Rates!$E$13+Rates!$E$17)+('NEG Commercial Win'!B796-40)*(Rates!$E$13+Rates!$E$19),'NEG Commercial Win'!B796*(Rates!$E$13+Rates!$E$17))+Rates!$E$26</f>
        <v>10618.945470000001</v>
      </c>
      <c r="D796" s="45">
        <f>IF('NEG Commercial Win'!B796&gt;40,40*(Rates!$F$13+Rates!$F$17)+('NEG Commercial Win'!B796-40)*(Rates!$F$13+Rates!$F$19),'NEG Commercial Win'!B796*(Rates!$F$13+Rates!$F$17))+Rates!$F$26</f>
        <v>13613.00238</v>
      </c>
      <c r="E796" s="46">
        <f t="shared" si="48"/>
        <v>2994.0569099999993</v>
      </c>
      <c r="F796" s="47">
        <f t="shared" si="49"/>
        <v>0.28195425981408673</v>
      </c>
      <c r="G796" s="51">
        <f>'NEG Commercial'!E796</f>
        <v>1</v>
      </c>
      <c r="H796" s="48">
        <f t="shared" si="50"/>
        <v>9.6417139110648316E-6</v>
      </c>
      <c r="I796" s="48">
        <f t="shared" si="51"/>
        <v>0.99830305835165034</v>
      </c>
      <c r="K796" s="72"/>
      <c r="L796" s="72"/>
    </row>
    <row r="797" spans="2:12" x14ac:dyDescent="0.2">
      <c r="B797" s="51">
        <f>'NEG Commercial'!C797</f>
        <v>18759</v>
      </c>
      <c r="C797" s="45">
        <f>IF('NEG Commercial Win'!B797&gt;40,40*(Rates!$E$13+Rates!$E$17)+('NEG Commercial Win'!B797-40)*(Rates!$E$13+Rates!$E$19),'NEG Commercial Win'!B797*(Rates!$E$13+Rates!$E$17))+Rates!$E$26</f>
        <v>10664.23587</v>
      </c>
      <c r="D797" s="45">
        <f>IF('NEG Commercial Win'!B797&gt;40,40*(Rates!$F$13+Rates!$F$17)+('NEG Commercial Win'!B797-40)*(Rates!$F$13+Rates!$F$19),'NEG Commercial Win'!B797*(Rates!$F$13+Rates!$F$17))+Rates!$F$26</f>
        <v>13671.115979999999</v>
      </c>
      <c r="E797" s="46">
        <f t="shared" si="48"/>
        <v>3006.8801099999982</v>
      </c>
      <c r="F797" s="47">
        <f t="shared" si="49"/>
        <v>0.28195926521643955</v>
      </c>
      <c r="G797" s="51">
        <f>'NEG Commercial'!E797</f>
        <v>2</v>
      </c>
      <c r="H797" s="48">
        <f t="shared" si="50"/>
        <v>1.9283427822129663E-5</v>
      </c>
      <c r="I797" s="48">
        <f t="shared" si="51"/>
        <v>0.99832234177947243</v>
      </c>
      <c r="K797" s="72"/>
      <c r="L797" s="72"/>
    </row>
    <row r="798" spans="2:12" x14ac:dyDescent="0.2">
      <c r="B798" s="51">
        <f>'NEG Commercial'!C798</f>
        <v>18819</v>
      </c>
      <c r="C798" s="45">
        <f>IF('NEG Commercial Win'!B798&gt;40,40*(Rates!$E$13+Rates!$E$17)+('NEG Commercial Win'!B798-40)*(Rates!$E$13+Rates!$E$19),'NEG Commercial Win'!B798*(Rates!$E$13+Rates!$E$17))+Rates!$E$26</f>
        <v>10698.203670000001</v>
      </c>
      <c r="D798" s="45">
        <f>IF('NEG Commercial Win'!B798&gt;40,40*(Rates!$F$13+Rates!$F$17)+('NEG Commercial Win'!B798-40)*(Rates!$F$13+Rates!$F$19),'NEG Commercial Win'!B798*(Rates!$F$13+Rates!$F$17))+Rates!$F$26</f>
        <v>13714.70118</v>
      </c>
      <c r="E798" s="46">
        <f t="shared" si="48"/>
        <v>3016.4975099999992</v>
      </c>
      <c r="F798" s="47">
        <f t="shared" si="49"/>
        <v>0.28196299145611603</v>
      </c>
      <c r="G798" s="51">
        <f>'NEG Commercial'!E798</f>
        <v>1</v>
      </c>
      <c r="H798" s="48">
        <f t="shared" si="50"/>
        <v>9.6417139110648316E-6</v>
      </c>
      <c r="I798" s="48">
        <f t="shared" si="51"/>
        <v>0.99833198349338348</v>
      </c>
      <c r="K798" s="72"/>
      <c r="L798" s="72"/>
    </row>
    <row r="799" spans="2:12" x14ac:dyDescent="0.2">
      <c r="B799" s="51">
        <f>'NEG Commercial'!C799</f>
        <v>18839</v>
      </c>
      <c r="C799" s="45">
        <f>IF('NEG Commercial Win'!B799&gt;40,40*(Rates!$E$13+Rates!$E$17)+('NEG Commercial Win'!B799-40)*(Rates!$E$13+Rates!$E$19),'NEG Commercial Win'!B799*(Rates!$E$13+Rates!$E$17))+Rates!$E$26</f>
        <v>10709.52627</v>
      </c>
      <c r="D799" s="45">
        <f>IF('NEG Commercial Win'!B799&gt;40,40*(Rates!$F$13+Rates!$F$17)+('NEG Commercial Win'!B799-40)*(Rates!$F$13+Rates!$F$19),'NEG Commercial Win'!B799*(Rates!$F$13+Rates!$F$17))+Rates!$F$26</f>
        <v>13729.229579999999</v>
      </c>
      <c r="E799" s="46">
        <f t="shared" si="48"/>
        <v>3019.703309999999</v>
      </c>
      <c r="F799" s="47">
        <f t="shared" si="49"/>
        <v>0.28196422828327389</v>
      </c>
      <c r="G799" s="51">
        <f>'NEG Commercial'!E799</f>
        <v>1</v>
      </c>
      <c r="H799" s="48">
        <f t="shared" si="50"/>
        <v>9.6417139110648316E-6</v>
      </c>
      <c r="I799" s="48">
        <f t="shared" si="51"/>
        <v>0.99834162520729453</v>
      </c>
      <c r="K799" s="72"/>
      <c r="L799" s="72"/>
    </row>
    <row r="800" spans="2:12" x14ac:dyDescent="0.2">
      <c r="B800" s="51">
        <f>'NEG Commercial'!C800</f>
        <v>18899</v>
      </c>
      <c r="C800" s="45">
        <f>IF('NEG Commercial Win'!B800&gt;40,40*(Rates!$E$13+Rates!$E$17)+('NEG Commercial Win'!B800-40)*(Rates!$E$13+Rates!$E$19),'NEG Commercial Win'!B800*(Rates!$E$13+Rates!$E$17))+Rates!$E$26</f>
        <v>10743.494070000001</v>
      </c>
      <c r="D800" s="45">
        <f>IF('NEG Commercial Win'!B800&gt;40,40*(Rates!$F$13+Rates!$F$17)+('NEG Commercial Win'!B800-40)*(Rates!$F$13+Rates!$F$19),'NEG Commercial Win'!B800*(Rates!$F$13+Rates!$F$17))+Rates!$F$26</f>
        <v>13772.814779999999</v>
      </c>
      <c r="E800" s="46">
        <f t="shared" si="48"/>
        <v>3029.3207099999981</v>
      </c>
      <c r="F800" s="47">
        <f t="shared" si="49"/>
        <v>0.28196792312279817</v>
      </c>
      <c r="G800" s="51">
        <f>'NEG Commercial'!E800</f>
        <v>1</v>
      </c>
      <c r="H800" s="48">
        <f t="shared" si="50"/>
        <v>9.6417139110648316E-6</v>
      </c>
      <c r="I800" s="48">
        <f t="shared" si="51"/>
        <v>0.99835126692120557</v>
      </c>
      <c r="K800" s="72"/>
      <c r="L800" s="72"/>
    </row>
    <row r="801" spans="2:12" x14ac:dyDescent="0.2">
      <c r="B801" s="51">
        <f>'NEG Commercial'!C801</f>
        <v>18959</v>
      </c>
      <c r="C801" s="45">
        <f>IF('NEG Commercial Win'!B801&gt;40,40*(Rates!$E$13+Rates!$E$17)+('NEG Commercial Win'!B801-40)*(Rates!$E$13+Rates!$E$19),'NEG Commercial Win'!B801*(Rates!$E$13+Rates!$E$17))+Rates!$E$26</f>
        <v>10777.461870000001</v>
      </c>
      <c r="D801" s="45">
        <f>IF('NEG Commercial Win'!B801&gt;40,40*(Rates!$F$13+Rates!$F$17)+('NEG Commercial Win'!B801-40)*(Rates!$F$13+Rates!$F$19),'NEG Commercial Win'!B801*(Rates!$F$13+Rates!$F$17))+Rates!$F$26</f>
        <v>13816.39998</v>
      </c>
      <c r="E801" s="46">
        <f t="shared" si="48"/>
        <v>3038.9381099999991</v>
      </c>
      <c r="F801" s="47">
        <f t="shared" si="49"/>
        <v>0.28197159467194655</v>
      </c>
      <c r="G801" s="51">
        <f>'NEG Commercial'!E801</f>
        <v>1</v>
      </c>
      <c r="H801" s="48">
        <f t="shared" si="50"/>
        <v>9.6417139110648316E-6</v>
      </c>
      <c r="I801" s="48">
        <f t="shared" si="51"/>
        <v>0.99836090863511662</v>
      </c>
      <c r="K801" s="72"/>
      <c r="L801" s="72"/>
    </row>
    <row r="802" spans="2:12" x14ac:dyDescent="0.2">
      <c r="B802" s="51">
        <f>'NEG Commercial'!C802</f>
        <v>18979</v>
      </c>
      <c r="C802" s="45">
        <f>IF('NEG Commercial Win'!B802&gt;40,40*(Rates!$E$13+Rates!$E$17)+('NEG Commercial Win'!B802-40)*(Rates!$E$13+Rates!$E$19),'NEG Commercial Win'!B802*(Rates!$E$13+Rates!$E$17))+Rates!$E$26</f>
        <v>10788.784470000001</v>
      </c>
      <c r="D802" s="45">
        <f>IF('NEG Commercial Win'!B802&gt;40,40*(Rates!$F$13+Rates!$F$17)+('NEG Commercial Win'!B802-40)*(Rates!$F$13+Rates!$F$19),'NEG Commercial Win'!B802*(Rates!$F$13+Rates!$F$17))+Rates!$F$26</f>
        <v>13830.928379999999</v>
      </c>
      <c r="E802" s="46">
        <f t="shared" si="48"/>
        <v>3042.1439099999989</v>
      </c>
      <c r="F802" s="47">
        <f t="shared" si="49"/>
        <v>0.28197281338404556</v>
      </c>
      <c r="G802" s="51">
        <f>'NEG Commercial'!E802</f>
        <v>1</v>
      </c>
      <c r="H802" s="48">
        <f t="shared" si="50"/>
        <v>9.6417139110648316E-6</v>
      </c>
      <c r="I802" s="48">
        <f t="shared" si="51"/>
        <v>0.99837055034902766</v>
      </c>
      <c r="K802" s="72"/>
      <c r="L802" s="72"/>
    </row>
    <row r="803" spans="2:12" x14ac:dyDescent="0.2">
      <c r="B803" s="51">
        <f>'NEG Commercial'!C803</f>
        <v>19019</v>
      </c>
      <c r="C803" s="45">
        <f>IF('NEG Commercial Win'!B803&gt;40,40*(Rates!$E$13+Rates!$E$17)+('NEG Commercial Win'!B803-40)*(Rates!$E$13+Rates!$E$19),'NEG Commercial Win'!B803*(Rates!$E$13+Rates!$E$17))+Rates!$E$26</f>
        <v>10811.429670000001</v>
      </c>
      <c r="D803" s="45">
        <f>IF('NEG Commercial Win'!B803&gt;40,40*(Rates!$F$13+Rates!$F$17)+('NEG Commercial Win'!B803-40)*(Rates!$F$13+Rates!$F$19),'NEG Commercial Win'!B803*(Rates!$F$13+Rates!$F$17))+Rates!$F$26</f>
        <v>13859.98518</v>
      </c>
      <c r="E803" s="46">
        <f t="shared" si="48"/>
        <v>3048.5555099999983</v>
      </c>
      <c r="F803" s="47">
        <f t="shared" si="49"/>
        <v>0.28197524315024269</v>
      </c>
      <c r="G803" s="51">
        <f>'NEG Commercial'!E803</f>
        <v>2</v>
      </c>
      <c r="H803" s="48">
        <f t="shared" si="50"/>
        <v>1.9283427822129663E-5</v>
      </c>
      <c r="I803" s="48">
        <f t="shared" si="51"/>
        <v>0.99838983377684976</v>
      </c>
      <c r="K803" s="72"/>
      <c r="L803" s="72"/>
    </row>
    <row r="804" spans="2:12" x14ac:dyDescent="0.2">
      <c r="B804" s="51">
        <f>'NEG Commercial'!C804</f>
        <v>19039</v>
      </c>
      <c r="C804" s="45">
        <f>IF('NEG Commercial Win'!B804&gt;40,40*(Rates!$E$13+Rates!$E$17)+('NEG Commercial Win'!B804-40)*(Rates!$E$13+Rates!$E$19),'NEG Commercial Win'!B804*(Rates!$E$13+Rates!$E$17))+Rates!$E$26</f>
        <v>10822.752270000001</v>
      </c>
      <c r="D804" s="45">
        <f>IF('NEG Commercial Win'!B804&gt;40,40*(Rates!$F$13+Rates!$F$17)+('NEG Commercial Win'!B804-40)*(Rates!$F$13+Rates!$F$19),'NEG Commercial Win'!B804*(Rates!$F$13+Rates!$F$17))+Rates!$F$26</f>
        <v>13874.513579999999</v>
      </c>
      <c r="E804" s="46">
        <f t="shared" si="48"/>
        <v>3051.761309999998</v>
      </c>
      <c r="F804" s="47">
        <f t="shared" si="49"/>
        <v>0.28197645422036421</v>
      </c>
      <c r="G804" s="51">
        <f>'NEG Commercial'!E804</f>
        <v>1</v>
      </c>
      <c r="H804" s="48">
        <f t="shared" si="50"/>
        <v>9.6417139110648316E-6</v>
      </c>
      <c r="I804" s="48">
        <f t="shared" si="51"/>
        <v>0.9983994754907608</v>
      </c>
      <c r="K804" s="72"/>
      <c r="L804" s="72"/>
    </row>
    <row r="805" spans="2:12" x14ac:dyDescent="0.2">
      <c r="B805" s="51">
        <f>'NEG Commercial'!C805</f>
        <v>19059</v>
      </c>
      <c r="C805" s="45">
        <f>IF('NEG Commercial Win'!B805&gt;40,40*(Rates!$E$13+Rates!$E$17)+('NEG Commercial Win'!B805-40)*(Rates!$E$13+Rates!$E$19),'NEG Commercial Win'!B805*(Rates!$E$13+Rates!$E$17))+Rates!$E$26</f>
        <v>10834.07487</v>
      </c>
      <c r="D805" s="45">
        <f>IF('NEG Commercial Win'!B805&gt;40,40*(Rates!$F$13+Rates!$F$17)+('NEG Commercial Win'!B805-40)*(Rates!$F$13+Rates!$F$19),'NEG Commercial Win'!B805*(Rates!$F$13+Rates!$F$17))+Rates!$F$26</f>
        <v>13889.04198</v>
      </c>
      <c r="E805" s="46">
        <f t="shared" si="48"/>
        <v>3054.9671099999996</v>
      </c>
      <c r="F805" s="47">
        <f t="shared" si="49"/>
        <v>0.28197766275912761</v>
      </c>
      <c r="G805" s="51">
        <f>'NEG Commercial'!E805</f>
        <v>3</v>
      </c>
      <c r="H805" s="48">
        <f t="shared" si="50"/>
        <v>2.8925141733194491E-5</v>
      </c>
      <c r="I805" s="48">
        <f t="shared" si="51"/>
        <v>0.99842840063249405</v>
      </c>
      <c r="K805" s="72"/>
      <c r="L805" s="72"/>
    </row>
    <row r="806" spans="2:12" x14ac:dyDescent="0.2">
      <c r="B806" s="51">
        <f>'NEG Commercial'!C806</f>
        <v>19079</v>
      </c>
      <c r="C806" s="45">
        <f>IF('NEG Commercial Win'!B806&gt;40,40*(Rates!$E$13+Rates!$E$17)+('NEG Commercial Win'!B806-40)*(Rates!$E$13+Rates!$E$19),'NEG Commercial Win'!B806*(Rates!$E$13+Rates!$E$17))+Rates!$E$26</f>
        <v>10845.397470000002</v>
      </c>
      <c r="D806" s="45">
        <f>IF('NEG Commercial Win'!B806&gt;40,40*(Rates!$F$13+Rates!$F$17)+('NEG Commercial Win'!B806-40)*(Rates!$F$13+Rates!$F$19),'NEG Commercial Win'!B806*(Rates!$F$13+Rates!$F$17))+Rates!$F$26</f>
        <v>13903.570379999999</v>
      </c>
      <c r="E806" s="46">
        <f t="shared" si="48"/>
        <v>3058.1729099999975</v>
      </c>
      <c r="F806" s="47">
        <f t="shared" si="49"/>
        <v>0.2819788687744606</v>
      </c>
      <c r="G806" s="51">
        <f>'NEG Commercial'!E806</f>
        <v>1</v>
      </c>
      <c r="H806" s="48">
        <f t="shared" si="50"/>
        <v>9.6417139110648316E-6</v>
      </c>
      <c r="I806" s="48">
        <f t="shared" si="51"/>
        <v>0.9984380423464051</v>
      </c>
      <c r="K806" s="72"/>
      <c r="L806" s="72"/>
    </row>
    <row r="807" spans="2:12" x14ac:dyDescent="0.2">
      <c r="B807" s="51">
        <f>'NEG Commercial'!C807</f>
        <v>19119</v>
      </c>
      <c r="C807" s="45">
        <f>IF('NEG Commercial Win'!B807&gt;40,40*(Rates!$E$13+Rates!$E$17)+('NEG Commercial Win'!B807-40)*(Rates!$E$13+Rates!$E$19),'NEG Commercial Win'!B807*(Rates!$E$13+Rates!$E$17))+Rates!$E$26</f>
        <v>10868.042670000001</v>
      </c>
      <c r="D807" s="45">
        <f>IF('NEG Commercial Win'!B807&gt;40,40*(Rates!$F$13+Rates!$F$17)+('NEG Commercial Win'!B807-40)*(Rates!$F$13+Rates!$F$19),'NEG Commercial Win'!B807*(Rates!$F$13+Rates!$F$17))+Rates!$F$26</f>
        <v>13932.627179999999</v>
      </c>
      <c r="E807" s="46">
        <f t="shared" si="48"/>
        <v>3064.5845099999988</v>
      </c>
      <c r="F807" s="47">
        <f t="shared" si="49"/>
        <v>0.28198127326638467</v>
      </c>
      <c r="G807" s="51">
        <f>'NEG Commercial'!E807</f>
        <v>1</v>
      </c>
      <c r="H807" s="48">
        <f t="shared" si="50"/>
        <v>9.6417139110648316E-6</v>
      </c>
      <c r="I807" s="48">
        <f t="shared" si="51"/>
        <v>0.99844768406031614</v>
      </c>
      <c r="K807" s="72"/>
      <c r="L807" s="72"/>
    </row>
    <row r="808" spans="2:12" x14ac:dyDescent="0.2">
      <c r="B808" s="51">
        <f>'NEG Commercial'!C808</f>
        <v>19159</v>
      </c>
      <c r="C808" s="45">
        <f>IF('NEG Commercial Win'!B808&gt;40,40*(Rates!$E$13+Rates!$E$17)+('NEG Commercial Win'!B808-40)*(Rates!$E$13+Rates!$E$19),'NEG Commercial Win'!B808*(Rates!$E$13+Rates!$E$17))+Rates!$E$26</f>
        <v>10890.687870000002</v>
      </c>
      <c r="D808" s="45">
        <f>IF('NEG Commercial Win'!B808&gt;40,40*(Rates!$F$13+Rates!$F$17)+('NEG Commercial Win'!B808-40)*(Rates!$F$13+Rates!$F$19),'NEG Commercial Win'!B808*(Rates!$F$13+Rates!$F$17))+Rates!$F$26</f>
        <v>13961.68398</v>
      </c>
      <c r="E808" s="46">
        <f t="shared" si="48"/>
        <v>3070.9961099999982</v>
      </c>
      <c r="F808" s="47">
        <f t="shared" si="49"/>
        <v>0.28198366775890327</v>
      </c>
      <c r="G808" s="51">
        <f>'NEG Commercial'!E808</f>
        <v>1</v>
      </c>
      <c r="H808" s="48">
        <f t="shared" si="50"/>
        <v>9.6417139110648316E-6</v>
      </c>
      <c r="I808" s="48">
        <f t="shared" si="51"/>
        <v>0.99845732577422719</v>
      </c>
      <c r="K808" s="72"/>
      <c r="L808" s="72"/>
    </row>
    <row r="809" spans="2:12" x14ac:dyDescent="0.2">
      <c r="B809" s="51">
        <f>'NEG Commercial'!C809</f>
        <v>19179</v>
      </c>
      <c r="C809" s="45">
        <f>IF('NEG Commercial Win'!B809&gt;40,40*(Rates!$E$13+Rates!$E$17)+('NEG Commercial Win'!B809-40)*(Rates!$E$13+Rates!$E$19),'NEG Commercial Win'!B809*(Rates!$E$13+Rates!$E$17))+Rates!$E$26</f>
        <v>10902.010470000001</v>
      </c>
      <c r="D809" s="45">
        <f>IF('NEG Commercial Win'!B809&gt;40,40*(Rates!$F$13+Rates!$F$17)+('NEG Commercial Win'!B809-40)*(Rates!$F$13+Rates!$F$19),'NEG Commercial Win'!B809*(Rates!$F$13+Rates!$F$17))+Rates!$F$26</f>
        <v>13976.212379999999</v>
      </c>
      <c r="E809" s="46">
        <f t="shared" si="48"/>
        <v>3074.201909999998</v>
      </c>
      <c r="F809" s="47">
        <f t="shared" si="49"/>
        <v>0.28198486127485783</v>
      </c>
      <c r="G809" s="51">
        <f>'NEG Commercial'!E809</f>
        <v>1</v>
      </c>
      <c r="H809" s="48">
        <f t="shared" si="50"/>
        <v>9.6417139110648316E-6</v>
      </c>
      <c r="I809" s="48">
        <f t="shared" si="51"/>
        <v>0.99846696748813824</v>
      </c>
      <c r="K809" s="72"/>
      <c r="L809" s="72"/>
    </row>
    <row r="810" spans="2:12" x14ac:dyDescent="0.2">
      <c r="B810" s="51">
        <f>'NEG Commercial'!C810</f>
        <v>19239</v>
      </c>
      <c r="C810" s="45">
        <f>IF('NEG Commercial Win'!B810&gt;40,40*(Rates!$E$13+Rates!$E$17)+('NEG Commercial Win'!B810-40)*(Rates!$E$13+Rates!$E$19),'NEG Commercial Win'!B810*(Rates!$E$13+Rates!$E$17))+Rates!$E$26</f>
        <v>10935.978270000001</v>
      </c>
      <c r="D810" s="45">
        <f>IF('NEG Commercial Win'!B810&gt;40,40*(Rates!$F$13+Rates!$F$17)+('NEG Commercial Win'!B810-40)*(Rates!$F$13+Rates!$F$19),'NEG Commercial Win'!B810*(Rates!$F$13+Rates!$F$17))+Rates!$F$26</f>
        <v>14019.797579999999</v>
      </c>
      <c r="E810" s="46">
        <f t="shared" si="48"/>
        <v>3083.8193099999971</v>
      </c>
      <c r="F810" s="47">
        <f t="shared" si="49"/>
        <v>0.28198842699419491</v>
      </c>
      <c r="G810" s="51">
        <f>'NEG Commercial'!E810</f>
        <v>2</v>
      </c>
      <c r="H810" s="48">
        <f t="shared" si="50"/>
        <v>1.9283427822129663E-5</v>
      </c>
      <c r="I810" s="48">
        <f t="shared" si="51"/>
        <v>0.99848625091596033</v>
      </c>
      <c r="K810" s="72"/>
      <c r="L810" s="72"/>
    </row>
    <row r="811" spans="2:12" x14ac:dyDescent="0.2">
      <c r="B811" s="51">
        <f>'NEG Commercial'!C811</f>
        <v>19279</v>
      </c>
      <c r="C811" s="45">
        <f>IF('NEG Commercial Win'!B811&gt;40,40*(Rates!$E$13+Rates!$E$17)+('NEG Commercial Win'!B811-40)*(Rates!$E$13+Rates!$E$19),'NEG Commercial Win'!B811*(Rates!$E$13+Rates!$E$17))+Rates!$E$26</f>
        <v>10958.62347</v>
      </c>
      <c r="D811" s="45">
        <f>IF('NEG Commercial Win'!B811&gt;40,40*(Rates!$F$13+Rates!$F$17)+('NEG Commercial Win'!B811-40)*(Rates!$F$13+Rates!$F$19),'NEG Commercial Win'!B811*(Rates!$F$13+Rates!$F$17))+Rates!$F$26</f>
        <v>14048.854379999999</v>
      </c>
      <c r="E811" s="46">
        <f t="shared" si="48"/>
        <v>3090.2309099999984</v>
      </c>
      <c r="F811" s="47">
        <f t="shared" si="49"/>
        <v>0.28199079185991943</v>
      </c>
      <c r="G811" s="51">
        <f>'NEG Commercial'!E811</f>
        <v>1</v>
      </c>
      <c r="H811" s="48">
        <f t="shared" si="50"/>
        <v>9.6417139110648316E-6</v>
      </c>
      <c r="I811" s="48">
        <f t="shared" si="51"/>
        <v>0.99849589262987137</v>
      </c>
      <c r="K811" s="72"/>
      <c r="L811" s="72"/>
    </row>
    <row r="812" spans="2:12" x14ac:dyDescent="0.2">
      <c r="B812" s="51">
        <f>'NEG Commercial'!C812</f>
        <v>19299</v>
      </c>
      <c r="C812" s="45">
        <f>IF('NEG Commercial Win'!B812&gt;40,40*(Rates!$E$13+Rates!$E$17)+('NEG Commercial Win'!B812-40)*(Rates!$E$13+Rates!$E$19),'NEG Commercial Win'!B812*(Rates!$E$13+Rates!$E$17))+Rates!$E$26</f>
        <v>10969.946070000002</v>
      </c>
      <c r="D812" s="45">
        <f>IF('NEG Commercial Win'!B812&gt;40,40*(Rates!$F$13+Rates!$F$17)+('NEG Commercial Win'!B812-40)*(Rates!$F$13+Rates!$F$19),'NEG Commercial Win'!B812*(Rates!$F$13+Rates!$F$17))+Rates!$F$26</f>
        <v>14063.38278</v>
      </c>
      <c r="E812" s="46">
        <f t="shared" si="48"/>
        <v>3093.4367099999981</v>
      </c>
      <c r="F812" s="47">
        <f t="shared" si="49"/>
        <v>0.28199197063144704</v>
      </c>
      <c r="G812" s="51">
        <f>'NEG Commercial'!E812</f>
        <v>3</v>
      </c>
      <c r="H812" s="48">
        <f t="shared" si="50"/>
        <v>2.8925141733194491E-5</v>
      </c>
      <c r="I812" s="48">
        <f t="shared" si="51"/>
        <v>0.99852481777160462</v>
      </c>
      <c r="K812" s="72"/>
      <c r="L812" s="72"/>
    </row>
    <row r="813" spans="2:12" x14ac:dyDescent="0.2">
      <c r="B813" s="51">
        <f>'NEG Commercial'!C813</f>
        <v>19319</v>
      </c>
      <c r="C813" s="45">
        <f>IF('NEG Commercial Win'!B813&gt;40,40*(Rates!$E$13+Rates!$E$17)+('NEG Commercial Win'!B813-40)*(Rates!$E$13+Rates!$E$19),'NEG Commercial Win'!B813*(Rates!$E$13+Rates!$E$17))+Rates!$E$26</f>
        <v>10981.268670000001</v>
      </c>
      <c r="D813" s="45">
        <f>IF('NEG Commercial Win'!B813&gt;40,40*(Rates!$F$13+Rates!$F$17)+('NEG Commercial Win'!B813-40)*(Rates!$F$13+Rates!$F$19),'NEG Commercial Win'!B813*(Rates!$F$13+Rates!$F$17))+Rates!$F$26</f>
        <v>14077.911179999999</v>
      </c>
      <c r="E813" s="46">
        <f t="shared" si="48"/>
        <v>3096.6425099999979</v>
      </c>
      <c r="F813" s="47">
        <f t="shared" si="49"/>
        <v>0.28199314697215194</v>
      </c>
      <c r="G813" s="51">
        <f>'NEG Commercial'!E813</f>
        <v>1</v>
      </c>
      <c r="H813" s="48">
        <f t="shared" si="50"/>
        <v>9.6417139110648316E-6</v>
      </c>
      <c r="I813" s="48">
        <f t="shared" si="51"/>
        <v>0.99853445948551567</v>
      </c>
      <c r="K813" s="72"/>
      <c r="L813" s="72"/>
    </row>
    <row r="814" spans="2:12" x14ac:dyDescent="0.2">
      <c r="B814" s="51">
        <f>'NEG Commercial'!C814</f>
        <v>19439</v>
      </c>
      <c r="C814" s="45">
        <f>IF('NEG Commercial Win'!B814&gt;40,40*(Rates!$E$13+Rates!$E$17)+('NEG Commercial Win'!B814-40)*(Rates!$E$13+Rates!$E$19),'NEG Commercial Win'!B814*(Rates!$E$13+Rates!$E$17))+Rates!$E$26</f>
        <v>11049.204270000002</v>
      </c>
      <c r="D814" s="45">
        <f>IF('NEG Commercial Win'!B814&gt;40,40*(Rates!$F$13+Rates!$F$17)+('NEG Commercial Win'!B814-40)*(Rates!$F$13+Rates!$F$19),'NEG Commercial Win'!B814*(Rates!$F$13+Rates!$F$17))+Rates!$F$26</f>
        <v>14165.08158</v>
      </c>
      <c r="E814" s="46">
        <f t="shared" si="48"/>
        <v>3115.877309999998</v>
      </c>
      <c r="F814" s="47">
        <f t="shared" si="49"/>
        <v>0.28200015438758808</v>
      </c>
      <c r="G814" s="51">
        <f>'NEG Commercial'!E814</f>
        <v>1</v>
      </c>
      <c r="H814" s="48">
        <f t="shared" si="50"/>
        <v>9.6417139110648316E-6</v>
      </c>
      <c r="I814" s="48">
        <f t="shared" si="51"/>
        <v>0.99854410119942671</v>
      </c>
      <c r="K814" s="72"/>
      <c r="L814" s="72"/>
    </row>
    <row r="815" spans="2:12" x14ac:dyDescent="0.2">
      <c r="B815" s="51">
        <f>'NEG Commercial'!C815</f>
        <v>19479</v>
      </c>
      <c r="C815" s="45">
        <f>IF('NEG Commercial Win'!B815&gt;40,40*(Rates!$E$13+Rates!$E$17)+('NEG Commercial Win'!B815-40)*(Rates!$E$13+Rates!$E$19),'NEG Commercial Win'!B815*(Rates!$E$13+Rates!$E$17))+Rates!$E$26</f>
        <v>11071.849470000001</v>
      </c>
      <c r="D815" s="45">
        <f>IF('NEG Commercial Win'!B815&gt;40,40*(Rates!$F$13+Rates!$F$17)+('NEG Commercial Win'!B815-40)*(Rates!$F$13+Rates!$F$19),'NEG Commercial Win'!B815*(Rates!$F$13+Rates!$F$17))+Rates!$F$26</f>
        <v>14194.138379999999</v>
      </c>
      <c r="E815" s="46">
        <f t="shared" si="48"/>
        <v>3122.2889099999975</v>
      </c>
      <c r="F815" s="47">
        <f t="shared" si="49"/>
        <v>0.28200247108308973</v>
      </c>
      <c r="G815" s="51">
        <f>'NEG Commercial'!E815</f>
        <v>1</v>
      </c>
      <c r="H815" s="48">
        <f t="shared" si="50"/>
        <v>9.6417139110648316E-6</v>
      </c>
      <c r="I815" s="48">
        <f t="shared" si="51"/>
        <v>0.99855374291333776</v>
      </c>
      <c r="K815" s="72"/>
      <c r="L815" s="72"/>
    </row>
    <row r="816" spans="2:12" x14ac:dyDescent="0.2">
      <c r="B816" s="51">
        <f>'NEG Commercial'!C816</f>
        <v>19559</v>
      </c>
      <c r="C816" s="45">
        <f>IF('NEG Commercial Win'!B816&gt;40,40*(Rates!$E$13+Rates!$E$17)+('NEG Commercial Win'!B816-40)*(Rates!$E$13+Rates!$E$19),'NEG Commercial Win'!B816*(Rates!$E$13+Rates!$E$17))+Rates!$E$26</f>
        <v>11117.139870000001</v>
      </c>
      <c r="D816" s="45">
        <f>IF('NEG Commercial Win'!B816&gt;40,40*(Rates!$F$13+Rates!$F$17)+('NEG Commercial Win'!B816-40)*(Rates!$F$13+Rates!$F$19),'NEG Commercial Win'!B816*(Rates!$F$13+Rates!$F$17))+Rates!$F$26</f>
        <v>14252.251979999999</v>
      </c>
      <c r="E816" s="46">
        <f t="shared" si="48"/>
        <v>3135.1121099999982</v>
      </c>
      <c r="F816" s="47">
        <f t="shared" si="49"/>
        <v>0.28200707615995824</v>
      </c>
      <c r="G816" s="51">
        <f>'NEG Commercial'!E816</f>
        <v>1</v>
      </c>
      <c r="H816" s="48">
        <f t="shared" si="50"/>
        <v>9.6417139110648316E-6</v>
      </c>
      <c r="I816" s="48">
        <f t="shared" si="51"/>
        <v>0.99856338462724881</v>
      </c>
      <c r="K816" s="72"/>
      <c r="L816" s="72"/>
    </row>
    <row r="817" spans="2:12" x14ac:dyDescent="0.2">
      <c r="B817" s="51">
        <f>'NEG Commercial'!C817</f>
        <v>19599</v>
      </c>
      <c r="C817" s="45">
        <f>IF('NEG Commercial Win'!B817&gt;40,40*(Rates!$E$13+Rates!$E$17)+('NEG Commercial Win'!B817-40)*(Rates!$E$13+Rates!$E$19),'NEG Commercial Win'!B817*(Rates!$E$13+Rates!$E$17))+Rates!$E$26</f>
        <v>11139.785070000002</v>
      </c>
      <c r="D817" s="45">
        <f>IF('NEG Commercial Win'!B817&gt;40,40*(Rates!$F$13+Rates!$F$17)+('NEG Commercial Win'!B817-40)*(Rates!$F$13+Rates!$F$19),'NEG Commercial Win'!B817*(Rates!$F$13+Rates!$F$17))+Rates!$F$26</f>
        <v>14281.308779999999</v>
      </c>
      <c r="E817" s="46">
        <f t="shared" si="48"/>
        <v>3141.5237099999977</v>
      </c>
      <c r="F817" s="47">
        <f t="shared" si="49"/>
        <v>0.28200936465644011</v>
      </c>
      <c r="G817" s="51">
        <f>'NEG Commercial'!E817</f>
        <v>1</v>
      </c>
      <c r="H817" s="48">
        <f t="shared" si="50"/>
        <v>9.6417139110648316E-6</v>
      </c>
      <c r="I817" s="48">
        <f t="shared" si="51"/>
        <v>0.99857302634115985</v>
      </c>
      <c r="K817" s="72"/>
      <c r="L817" s="72"/>
    </row>
    <row r="818" spans="2:12" x14ac:dyDescent="0.2">
      <c r="B818" s="51">
        <f>'NEG Commercial'!C818</f>
        <v>19779</v>
      </c>
      <c r="C818" s="45">
        <f>IF('NEG Commercial Win'!B818&gt;40,40*(Rates!$E$13+Rates!$E$17)+('NEG Commercial Win'!B818-40)*(Rates!$E$13+Rates!$E$19),'NEG Commercial Win'!B818*(Rates!$E$13+Rates!$E$17))+Rates!$E$26</f>
        <v>11241.688470000001</v>
      </c>
      <c r="D818" s="45">
        <f>IF('NEG Commercial Win'!B818&gt;40,40*(Rates!$F$13+Rates!$F$17)+('NEG Commercial Win'!B818-40)*(Rates!$F$13+Rates!$F$19),'NEG Commercial Win'!B818*(Rates!$F$13+Rates!$F$17))+Rates!$F$26</f>
        <v>14412.06438</v>
      </c>
      <c r="E818" s="46">
        <f t="shared" si="48"/>
        <v>3170.3759099999988</v>
      </c>
      <c r="F818" s="47">
        <f t="shared" si="49"/>
        <v>0.28201954879470154</v>
      </c>
      <c r="G818" s="51">
        <f>'NEG Commercial'!E818</f>
        <v>2</v>
      </c>
      <c r="H818" s="48">
        <f t="shared" si="50"/>
        <v>1.9283427822129663E-5</v>
      </c>
      <c r="I818" s="48">
        <f t="shared" si="51"/>
        <v>0.99859230976898194</v>
      </c>
      <c r="K818" s="72"/>
      <c r="L818" s="72"/>
    </row>
    <row r="819" spans="2:12" x14ac:dyDescent="0.2">
      <c r="B819" s="51">
        <f>'NEG Commercial'!C819</f>
        <v>19859</v>
      </c>
      <c r="C819" s="45">
        <f>IF('NEG Commercial Win'!B819&gt;40,40*(Rates!$E$13+Rates!$E$17)+('NEG Commercial Win'!B819-40)*(Rates!$E$13+Rates!$E$19),'NEG Commercial Win'!B819*(Rates!$E$13+Rates!$E$17))+Rates!$E$26</f>
        <v>11286.978870000001</v>
      </c>
      <c r="D819" s="45">
        <f>IF('NEG Commercial Win'!B819&gt;40,40*(Rates!$F$13+Rates!$F$17)+('NEG Commercial Win'!B819-40)*(Rates!$F$13+Rates!$F$19),'NEG Commercial Win'!B819*(Rates!$F$13+Rates!$F$17))+Rates!$F$26</f>
        <v>14470.177979999999</v>
      </c>
      <c r="E819" s="46">
        <f t="shared" si="48"/>
        <v>3183.1991099999977</v>
      </c>
      <c r="F819" s="47">
        <f t="shared" si="49"/>
        <v>0.28202401605098404</v>
      </c>
      <c r="G819" s="51">
        <f>'NEG Commercial'!E819</f>
        <v>1</v>
      </c>
      <c r="H819" s="48">
        <f t="shared" si="50"/>
        <v>9.6417139110648316E-6</v>
      </c>
      <c r="I819" s="48">
        <f t="shared" si="51"/>
        <v>0.99860195148289299</v>
      </c>
      <c r="K819" s="72"/>
      <c r="L819" s="72"/>
    </row>
    <row r="820" spans="2:12" x14ac:dyDescent="0.2">
      <c r="B820" s="51">
        <f>'NEG Commercial'!C820</f>
        <v>19939</v>
      </c>
      <c r="C820" s="45">
        <f>IF('NEG Commercial Win'!B820&gt;40,40*(Rates!$E$13+Rates!$E$17)+('NEG Commercial Win'!B820-40)*(Rates!$E$13+Rates!$E$19),'NEG Commercial Win'!B820*(Rates!$E$13+Rates!$E$17))+Rates!$E$26</f>
        <v>11332.269270000001</v>
      </c>
      <c r="D820" s="45">
        <f>IF('NEG Commercial Win'!B820&gt;40,40*(Rates!$F$13+Rates!$F$17)+('NEG Commercial Win'!B820-40)*(Rates!$F$13+Rates!$F$19),'NEG Commercial Win'!B820*(Rates!$F$13+Rates!$F$17))+Rates!$F$26</f>
        <v>14528.291579999999</v>
      </c>
      <c r="E820" s="46">
        <f t="shared" si="48"/>
        <v>3196.0223099999985</v>
      </c>
      <c r="F820" s="47">
        <f t="shared" si="49"/>
        <v>0.28202844759970996</v>
      </c>
      <c r="G820" s="51">
        <f>'NEG Commercial'!E820</f>
        <v>1</v>
      </c>
      <c r="H820" s="48">
        <f t="shared" si="50"/>
        <v>9.6417139110648316E-6</v>
      </c>
      <c r="I820" s="48">
        <f t="shared" si="51"/>
        <v>0.99861159319680404</v>
      </c>
      <c r="K820" s="72"/>
      <c r="L820" s="72"/>
    </row>
    <row r="821" spans="2:12" x14ac:dyDescent="0.2">
      <c r="B821" s="51">
        <f>'NEG Commercial'!C821</f>
        <v>19959</v>
      </c>
      <c r="C821" s="45">
        <f>IF('NEG Commercial Win'!B821&gt;40,40*(Rates!$E$13+Rates!$E$17)+('NEG Commercial Win'!B821-40)*(Rates!$E$13+Rates!$E$19),'NEG Commercial Win'!B821*(Rates!$E$13+Rates!$E$17))+Rates!$E$26</f>
        <v>11343.591870000002</v>
      </c>
      <c r="D821" s="45">
        <f>IF('NEG Commercial Win'!B821&gt;40,40*(Rates!$F$13+Rates!$F$17)+('NEG Commercial Win'!B821-40)*(Rates!$F$13+Rates!$F$19),'NEG Commercial Win'!B821*(Rates!$F$13+Rates!$F$17))+Rates!$F$26</f>
        <v>14542.81998</v>
      </c>
      <c r="E821" s="46">
        <f t="shared" si="48"/>
        <v>3199.2281099999982</v>
      </c>
      <c r="F821" s="47">
        <f t="shared" si="49"/>
        <v>0.28202954995770646</v>
      </c>
      <c r="G821" s="51">
        <f>'NEG Commercial'!E821</f>
        <v>1</v>
      </c>
      <c r="H821" s="48">
        <f t="shared" si="50"/>
        <v>9.6417139110648316E-6</v>
      </c>
      <c r="I821" s="48">
        <f t="shared" si="51"/>
        <v>0.99862123491071508</v>
      </c>
      <c r="K821" s="72"/>
      <c r="L821" s="72"/>
    </row>
    <row r="822" spans="2:12" x14ac:dyDescent="0.2">
      <c r="B822" s="51">
        <f>'NEG Commercial'!C822</f>
        <v>19979</v>
      </c>
      <c r="C822" s="45">
        <f>IF('NEG Commercial Win'!B822&gt;40,40*(Rates!$E$13+Rates!$E$17)+('NEG Commercial Win'!B822-40)*(Rates!$E$13+Rates!$E$19),'NEG Commercial Win'!B822*(Rates!$E$13+Rates!$E$17))+Rates!$E$26</f>
        <v>11354.914470000002</v>
      </c>
      <c r="D822" s="45">
        <f>IF('NEG Commercial Win'!B822&gt;40,40*(Rates!$F$13+Rates!$F$17)+('NEG Commercial Win'!B822-40)*(Rates!$F$13+Rates!$F$19),'NEG Commercial Win'!B822*(Rates!$F$13+Rates!$F$17))+Rates!$F$26</f>
        <v>14557.348379999999</v>
      </c>
      <c r="E822" s="46">
        <f t="shared" si="48"/>
        <v>3202.4339099999979</v>
      </c>
      <c r="F822" s="47">
        <f t="shared" si="49"/>
        <v>0.28203065011726131</v>
      </c>
      <c r="G822" s="51">
        <f>'NEG Commercial'!E822</f>
        <v>2</v>
      </c>
      <c r="H822" s="48">
        <f t="shared" si="50"/>
        <v>1.9283427822129663E-5</v>
      </c>
      <c r="I822" s="48">
        <f t="shared" si="51"/>
        <v>0.99864051833853718</v>
      </c>
      <c r="K822" s="72"/>
      <c r="L822" s="72"/>
    </row>
    <row r="823" spans="2:12" x14ac:dyDescent="0.2">
      <c r="B823" s="51">
        <f>'NEG Commercial'!C823</f>
        <v>20079</v>
      </c>
      <c r="C823" s="45">
        <f>IF('NEG Commercial Win'!B823&gt;40,40*(Rates!$E$13+Rates!$E$17)+('NEG Commercial Win'!B823-40)*(Rates!$E$13+Rates!$E$19),'NEG Commercial Win'!B823*(Rates!$E$13+Rates!$E$17))+Rates!$E$26</f>
        <v>11411.527470000001</v>
      </c>
      <c r="D823" s="45">
        <f>IF('NEG Commercial Win'!B823&gt;40,40*(Rates!$F$13+Rates!$F$17)+('NEG Commercial Win'!B823-40)*(Rates!$F$13+Rates!$F$19),'NEG Commercial Win'!B823*(Rates!$F$13+Rates!$F$17))+Rates!$F$26</f>
        <v>14629.990379999999</v>
      </c>
      <c r="E823" s="46">
        <f t="shared" si="48"/>
        <v>3218.4629099999984</v>
      </c>
      <c r="F823" s="47">
        <f t="shared" si="49"/>
        <v>0.28203611816744795</v>
      </c>
      <c r="G823" s="51">
        <f>'NEG Commercial'!E823</f>
        <v>1</v>
      </c>
      <c r="H823" s="48">
        <f t="shared" si="50"/>
        <v>9.6417139110648316E-6</v>
      </c>
      <c r="I823" s="48">
        <f t="shared" si="51"/>
        <v>0.99865016005244822</v>
      </c>
      <c r="K823" s="72"/>
      <c r="L823" s="72"/>
    </row>
    <row r="824" spans="2:12" x14ac:dyDescent="0.2">
      <c r="B824" s="51">
        <f>'NEG Commercial'!C824</f>
        <v>20099</v>
      </c>
      <c r="C824" s="45">
        <f>IF('NEG Commercial Win'!B824&gt;40,40*(Rates!$E$13+Rates!$E$17)+('NEG Commercial Win'!B824-40)*(Rates!$E$13+Rates!$E$19),'NEG Commercial Win'!B824*(Rates!$E$13+Rates!$E$17))+Rates!$E$26</f>
        <v>11422.85007</v>
      </c>
      <c r="D824" s="45">
        <f>IF('NEG Commercial Win'!B824&gt;40,40*(Rates!$F$13+Rates!$F$17)+('NEG Commercial Win'!B824-40)*(Rates!$F$13+Rates!$F$19),'NEG Commercial Win'!B824*(Rates!$F$13+Rates!$F$17))+Rates!$F$26</f>
        <v>14644.518779999999</v>
      </c>
      <c r="E824" s="46">
        <f t="shared" si="48"/>
        <v>3221.6687099999981</v>
      </c>
      <c r="F824" s="47">
        <f t="shared" si="49"/>
        <v>0.28203720527341192</v>
      </c>
      <c r="G824" s="51">
        <f>'NEG Commercial'!E824</f>
        <v>1</v>
      </c>
      <c r="H824" s="48">
        <f t="shared" si="50"/>
        <v>9.6417139110648316E-6</v>
      </c>
      <c r="I824" s="48">
        <f t="shared" si="51"/>
        <v>0.99865980176635927</v>
      </c>
      <c r="K824" s="72"/>
      <c r="L824" s="72"/>
    </row>
    <row r="825" spans="2:12" x14ac:dyDescent="0.2">
      <c r="B825" s="51">
        <f>'NEG Commercial'!C825</f>
        <v>20159</v>
      </c>
      <c r="C825" s="45">
        <f>IF('NEG Commercial Win'!B825&gt;40,40*(Rates!$E$13+Rates!$E$17)+('NEG Commercial Win'!B825-40)*(Rates!$E$13+Rates!$E$19),'NEG Commercial Win'!B825*(Rates!$E$13+Rates!$E$17))+Rates!$E$26</f>
        <v>11456.817870000001</v>
      </c>
      <c r="D825" s="45">
        <f>IF('NEG Commercial Win'!B825&gt;40,40*(Rates!$F$13+Rates!$F$17)+('NEG Commercial Win'!B825-40)*(Rates!$F$13+Rates!$F$19),'NEG Commercial Win'!B825*(Rates!$F$13+Rates!$F$17))+Rates!$F$26</f>
        <v>14688.10398</v>
      </c>
      <c r="E825" s="46">
        <f t="shared" si="48"/>
        <v>3231.2861099999991</v>
      </c>
      <c r="F825" s="47">
        <f t="shared" si="49"/>
        <v>0.28204045369885933</v>
      </c>
      <c r="G825" s="51">
        <f>'NEG Commercial'!E825</f>
        <v>1</v>
      </c>
      <c r="H825" s="48">
        <f t="shared" si="50"/>
        <v>9.6417139110648316E-6</v>
      </c>
      <c r="I825" s="48">
        <f t="shared" si="51"/>
        <v>0.99866944348027031</v>
      </c>
      <c r="K825" s="72"/>
      <c r="L825" s="72"/>
    </row>
    <row r="826" spans="2:12" x14ac:dyDescent="0.2">
      <c r="B826" s="51">
        <f>'NEG Commercial'!C826</f>
        <v>20179</v>
      </c>
      <c r="C826" s="45">
        <f>IF('NEG Commercial Win'!B826&gt;40,40*(Rates!$E$13+Rates!$E$17)+('NEG Commercial Win'!B826-40)*(Rates!$E$13+Rates!$E$19),'NEG Commercial Win'!B826*(Rates!$E$13+Rates!$E$17))+Rates!$E$26</f>
        <v>11468.140470000002</v>
      </c>
      <c r="D826" s="45">
        <f>IF('NEG Commercial Win'!B826&gt;40,40*(Rates!$F$13+Rates!$F$17)+('NEG Commercial Win'!B826-40)*(Rates!$F$13+Rates!$F$19),'NEG Commercial Win'!B826*(Rates!$F$13+Rates!$F$17))+Rates!$F$26</f>
        <v>14702.632379999999</v>
      </c>
      <c r="E826" s="46">
        <f t="shared" si="48"/>
        <v>3234.491909999997</v>
      </c>
      <c r="F826" s="47">
        <f t="shared" si="49"/>
        <v>0.28204153223107464</v>
      </c>
      <c r="G826" s="51">
        <f>'NEG Commercial'!E826</f>
        <v>1</v>
      </c>
      <c r="H826" s="48">
        <f t="shared" si="50"/>
        <v>9.6417139110648316E-6</v>
      </c>
      <c r="I826" s="48">
        <f t="shared" si="51"/>
        <v>0.99867908519418136</v>
      </c>
      <c r="K826" s="72"/>
      <c r="L826" s="72"/>
    </row>
    <row r="827" spans="2:12" x14ac:dyDescent="0.2">
      <c r="B827" s="51">
        <f>'NEG Commercial'!C827</f>
        <v>20299</v>
      </c>
      <c r="C827" s="45">
        <f>IF('NEG Commercial Win'!B827&gt;40,40*(Rates!$E$13+Rates!$E$17)+('NEG Commercial Win'!B827-40)*(Rates!$E$13+Rates!$E$19),'NEG Commercial Win'!B827*(Rates!$E$13+Rates!$E$17))+Rates!$E$26</f>
        <v>11536.076070000001</v>
      </c>
      <c r="D827" s="45">
        <f>IF('NEG Commercial Win'!B827&gt;40,40*(Rates!$F$13+Rates!$F$17)+('NEG Commercial Win'!B827-40)*(Rates!$F$13+Rates!$F$19),'NEG Commercial Win'!B827*(Rates!$F$13+Rates!$F$17))+Rates!$F$26</f>
        <v>14789.80278</v>
      </c>
      <c r="E827" s="46">
        <f t="shared" si="48"/>
        <v>3253.726709999999</v>
      </c>
      <c r="F827" s="47">
        <f t="shared" si="49"/>
        <v>0.28204795896426493</v>
      </c>
      <c r="G827" s="51">
        <f>'NEG Commercial'!E827</f>
        <v>1</v>
      </c>
      <c r="H827" s="48">
        <f t="shared" si="50"/>
        <v>9.6417139110648316E-6</v>
      </c>
      <c r="I827" s="48">
        <f t="shared" si="51"/>
        <v>0.99868872690809241</v>
      </c>
      <c r="K827" s="72"/>
      <c r="L827" s="72"/>
    </row>
    <row r="828" spans="2:12" x14ac:dyDescent="0.2">
      <c r="B828" s="51">
        <f>'NEG Commercial'!C828</f>
        <v>20319</v>
      </c>
      <c r="C828" s="45">
        <f>IF('NEG Commercial Win'!B828&gt;40,40*(Rates!$E$13+Rates!$E$17)+('NEG Commercial Win'!B828-40)*(Rates!$E$13+Rates!$E$19),'NEG Commercial Win'!B828*(Rates!$E$13+Rates!$E$17))+Rates!$E$26</f>
        <v>11547.39867</v>
      </c>
      <c r="D828" s="45">
        <f>IF('NEG Commercial Win'!B828&gt;40,40*(Rates!$F$13+Rates!$F$17)+('NEG Commercial Win'!B828-40)*(Rates!$F$13+Rates!$F$19),'NEG Commercial Win'!B828*(Rates!$F$13+Rates!$F$17))+Rates!$F$26</f>
        <v>14804.331179999999</v>
      </c>
      <c r="E828" s="46">
        <f t="shared" si="48"/>
        <v>3256.9325099999987</v>
      </c>
      <c r="F828" s="47">
        <f t="shared" si="49"/>
        <v>0.28204902273457216</v>
      </c>
      <c r="G828" s="51">
        <f>'NEG Commercial'!E828</f>
        <v>1</v>
      </c>
      <c r="H828" s="48">
        <f t="shared" si="50"/>
        <v>9.6417139110648316E-6</v>
      </c>
      <c r="I828" s="48">
        <f t="shared" si="51"/>
        <v>0.99869836862200345</v>
      </c>
      <c r="K828" s="72"/>
      <c r="L828" s="72"/>
    </row>
    <row r="829" spans="2:12" x14ac:dyDescent="0.2">
      <c r="B829" s="51">
        <f>'NEG Commercial'!C829</f>
        <v>20479</v>
      </c>
      <c r="C829" s="45">
        <f>IF('NEG Commercial Win'!B829&gt;40,40*(Rates!$E$13+Rates!$E$17)+('NEG Commercial Win'!B829-40)*(Rates!$E$13+Rates!$E$19),'NEG Commercial Win'!B829*(Rates!$E$13+Rates!$E$17))+Rates!$E$26</f>
        <v>11637.979470000002</v>
      </c>
      <c r="D829" s="45">
        <f>IF('NEG Commercial Win'!B829&gt;40,40*(Rates!$F$13+Rates!$F$17)+('NEG Commercial Win'!B829-40)*(Rates!$F$13+Rates!$F$19),'NEG Commercial Win'!B829*(Rates!$F$13+Rates!$F$17))+Rates!$F$26</f>
        <v>14920.558379999999</v>
      </c>
      <c r="E829" s="46">
        <f t="shared" si="48"/>
        <v>3282.5789099999965</v>
      </c>
      <c r="F829" s="47">
        <f t="shared" si="49"/>
        <v>0.28205745838113222</v>
      </c>
      <c r="G829" s="51">
        <f>'NEG Commercial'!E829</f>
        <v>1</v>
      </c>
      <c r="H829" s="48">
        <f t="shared" si="50"/>
        <v>9.6417139110648316E-6</v>
      </c>
      <c r="I829" s="48">
        <f t="shared" si="51"/>
        <v>0.9987080103359145</v>
      </c>
      <c r="K829" s="72"/>
      <c r="L829" s="72"/>
    </row>
    <row r="830" spans="2:12" x14ac:dyDescent="0.2">
      <c r="B830" s="51">
        <f>'NEG Commercial'!C830</f>
        <v>20499</v>
      </c>
      <c r="C830" s="45">
        <f>IF('NEG Commercial Win'!B830&gt;40,40*(Rates!$E$13+Rates!$E$17)+('NEG Commercial Win'!B830-40)*(Rates!$E$13+Rates!$E$19),'NEG Commercial Win'!B830*(Rates!$E$13+Rates!$E$17))+Rates!$E$26</f>
        <v>11649.302070000002</v>
      </c>
      <c r="D830" s="45">
        <f>IF('NEG Commercial Win'!B830&gt;40,40*(Rates!$F$13+Rates!$F$17)+('NEG Commercial Win'!B830-40)*(Rates!$F$13+Rates!$F$19),'NEG Commercial Win'!B830*(Rates!$F$13+Rates!$F$17))+Rates!$F$26</f>
        <v>14935.08678</v>
      </c>
      <c r="E830" s="46">
        <f t="shared" si="48"/>
        <v>3285.7847099999981</v>
      </c>
      <c r="F830" s="47">
        <f t="shared" si="49"/>
        <v>0.28205850361299778</v>
      </c>
      <c r="G830" s="51">
        <f>'NEG Commercial'!E830</f>
        <v>2</v>
      </c>
      <c r="H830" s="48">
        <f t="shared" si="50"/>
        <v>1.9283427822129663E-5</v>
      </c>
      <c r="I830" s="48">
        <f t="shared" si="51"/>
        <v>0.99872729376373659</v>
      </c>
      <c r="K830" s="72"/>
      <c r="L830" s="72"/>
    </row>
    <row r="831" spans="2:12" x14ac:dyDescent="0.2">
      <c r="B831" s="51">
        <f>'NEG Commercial'!C831</f>
        <v>20619</v>
      </c>
      <c r="C831" s="45">
        <f>IF('NEG Commercial Win'!B831&gt;40,40*(Rates!$E$13+Rates!$E$17)+('NEG Commercial Win'!B831-40)*(Rates!$E$13+Rates!$E$19),'NEG Commercial Win'!B831*(Rates!$E$13+Rates!$E$17))+Rates!$E$26</f>
        <v>11717.23767</v>
      </c>
      <c r="D831" s="45">
        <f>IF('NEG Commercial Win'!B831&gt;40,40*(Rates!$F$13+Rates!$F$17)+('NEG Commercial Win'!B831-40)*(Rates!$F$13+Rates!$F$19),'NEG Commercial Win'!B831*(Rates!$F$13+Rates!$F$17))+Rates!$F$26</f>
        <v>15022.257179999999</v>
      </c>
      <c r="E831" s="46">
        <f t="shared" si="48"/>
        <v>3305.0195099999983</v>
      </c>
      <c r="F831" s="47">
        <f t="shared" si="49"/>
        <v>0.28206473258299952</v>
      </c>
      <c r="G831" s="51">
        <f>'NEG Commercial'!E831</f>
        <v>1</v>
      </c>
      <c r="H831" s="48">
        <f t="shared" si="50"/>
        <v>9.6417139110648316E-6</v>
      </c>
      <c r="I831" s="48">
        <f t="shared" si="51"/>
        <v>0.99873693547764764</v>
      </c>
      <c r="K831" s="72"/>
      <c r="L831" s="72"/>
    </row>
    <row r="832" spans="2:12" x14ac:dyDescent="0.2">
      <c r="B832" s="51">
        <f>'NEG Commercial'!C832</f>
        <v>20679</v>
      </c>
      <c r="C832" s="45">
        <f>IF('NEG Commercial Win'!B832&gt;40,40*(Rates!$E$13+Rates!$E$17)+('NEG Commercial Win'!B832-40)*(Rates!$E$13+Rates!$E$19),'NEG Commercial Win'!B832*(Rates!$E$13+Rates!$E$17))+Rates!$E$26</f>
        <v>11751.205470000001</v>
      </c>
      <c r="D832" s="45">
        <f>IF('NEG Commercial Win'!B832&gt;40,40*(Rates!$F$13+Rates!$F$17)+('NEG Commercial Win'!B832-40)*(Rates!$F$13+Rates!$F$19),'NEG Commercial Win'!B832*(Rates!$F$13+Rates!$F$17))+Rates!$F$26</f>
        <v>15065.84238</v>
      </c>
      <c r="E832" s="46">
        <f t="shared" si="48"/>
        <v>3314.6369099999993</v>
      </c>
      <c r="F832" s="47">
        <f t="shared" si="49"/>
        <v>0.28206782005999587</v>
      </c>
      <c r="G832" s="51">
        <f>'NEG Commercial'!E832</f>
        <v>1</v>
      </c>
      <c r="H832" s="48">
        <f t="shared" si="50"/>
        <v>9.6417139110648316E-6</v>
      </c>
      <c r="I832" s="48">
        <f t="shared" si="51"/>
        <v>0.99874657719155868</v>
      </c>
      <c r="K832" s="72"/>
      <c r="L832" s="72"/>
    </row>
    <row r="833" spans="2:12" x14ac:dyDescent="0.2">
      <c r="B833" s="51">
        <f>'NEG Commercial'!C833</f>
        <v>20699</v>
      </c>
      <c r="C833" s="45">
        <f>IF('NEG Commercial Win'!B833&gt;40,40*(Rates!$E$13+Rates!$E$17)+('NEG Commercial Win'!B833-40)*(Rates!$E$13+Rates!$E$19),'NEG Commercial Win'!B833*(Rates!$E$13+Rates!$E$17))+Rates!$E$26</f>
        <v>11762.528070000002</v>
      </c>
      <c r="D833" s="45">
        <f>IF('NEG Commercial Win'!B833&gt;40,40*(Rates!$F$13+Rates!$F$17)+('NEG Commercial Win'!B833-40)*(Rates!$F$13+Rates!$F$19),'NEG Commercial Win'!B833*(Rates!$F$13+Rates!$F$17))+Rates!$F$26</f>
        <v>15080.370779999999</v>
      </c>
      <c r="E833" s="46">
        <f t="shared" si="48"/>
        <v>3317.8427099999972</v>
      </c>
      <c r="F833" s="47">
        <f t="shared" si="49"/>
        <v>0.28206884525632392</v>
      </c>
      <c r="G833" s="51">
        <f>'NEG Commercial'!E833</f>
        <v>1</v>
      </c>
      <c r="H833" s="48">
        <f t="shared" si="50"/>
        <v>9.6417139110648316E-6</v>
      </c>
      <c r="I833" s="48">
        <f t="shared" si="51"/>
        <v>0.99875621890546973</v>
      </c>
      <c r="K833" s="72"/>
      <c r="L833" s="72"/>
    </row>
    <row r="834" spans="2:12" x14ac:dyDescent="0.2">
      <c r="B834" s="51">
        <f>'NEG Commercial'!C834</f>
        <v>20779</v>
      </c>
      <c r="C834" s="45">
        <f>IF('NEG Commercial Win'!B834&gt;40,40*(Rates!$E$13+Rates!$E$17)+('NEG Commercial Win'!B834-40)*(Rates!$E$13+Rates!$E$19),'NEG Commercial Win'!B834*(Rates!$E$13+Rates!$E$17))+Rates!$E$26</f>
        <v>11807.818470000002</v>
      </c>
      <c r="D834" s="45">
        <f>IF('NEG Commercial Win'!B834&gt;40,40*(Rates!$F$13+Rates!$F$17)+('NEG Commercial Win'!B834-40)*(Rates!$F$13+Rates!$F$19),'NEG Commercial Win'!B834*(Rates!$F$13+Rates!$F$17))+Rates!$F$26</f>
        <v>15138.48438</v>
      </c>
      <c r="E834" s="46">
        <f t="shared" si="48"/>
        <v>3330.6659099999979</v>
      </c>
      <c r="F834" s="47">
        <f t="shared" si="49"/>
        <v>0.28207292638027803</v>
      </c>
      <c r="G834" s="51">
        <f>'NEG Commercial'!E834</f>
        <v>1</v>
      </c>
      <c r="H834" s="48">
        <f t="shared" si="50"/>
        <v>9.6417139110648316E-6</v>
      </c>
      <c r="I834" s="48">
        <f t="shared" si="51"/>
        <v>0.99876586061938077</v>
      </c>
      <c r="K834" s="72"/>
      <c r="L834" s="72"/>
    </row>
    <row r="835" spans="2:12" x14ac:dyDescent="0.2">
      <c r="B835" s="51">
        <f>'NEG Commercial'!C835</f>
        <v>20859</v>
      </c>
      <c r="C835" s="45">
        <f>IF('NEG Commercial Win'!B835&gt;40,40*(Rates!$E$13+Rates!$E$17)+('NEG Commercial Win'!B835-40)*(Rates!$E$13+Rates!$E$19),'NEG Commercial Win'!B835*(Rates!$E$13+Rates!$E$17))+Rates!$E$26</f>
        <v>11853.108870000002</v>
      </c>
      <c r="D835" s="45">
        <f>IF('NEG Commercial Win'!B835&gt;40,40*(Rates!$F$13+Rates!$F$17)+('NEG Commercial Win'!B835-40)*(Rates!$F$13+Rates!$F$19),'NEG Commercial Win'!B835*(Rates!$F$13+Rates!$F$17))+Rates!$F$26</f>
        <v>15196.597979999999</v>
      </c>
      <c r="E835" s="46">
        <f t="shared" si="48"/>
        <v>3343.4891099999968</v>
      </c>
      <c r="F835" s="47">
        <f t="shared" si="49"/>
        <v>0.2820769763165093</v>
      </c>
      <c r="G835" s="51">
        <f>'NEG Commercial'!E835</f>
        <v>1</v>
      </c>
      <c r="H835" s="48">
        <f t="shared" si="50"/>
        <v>9.6417139110648316E-6</v>
      </c>
      <c r="I835" s="48">
        <f t="shared" si="51"/>
        <v>0.99877550233329182</v>
      </c>
      <c r="K835" s="72"/>
      <c r="L835" s="72"/>
    </row>
    <row r="836" spans="2:12" x14ac:dyDescent="0.2">
      <c r="B836" s="51">
        <f>'NEG Commercial'!C836</f>
        <v>20879</v>
      </c>
      <c r="C836" s="45">
        <f>IF('NEG Commercial Win'!B836&gt;40,40*(Rates!$E$13+Rates!$E$17)+('NEG Commercial Win'!B836-40)*(Rates!$E$13+Rates!$E$19),'NEG Commercial Win'!B836*(Rates!$E$13+Rates!$E$17))+Rates!$E$26</f>
        <v>11864.431470000001</v>
      </c>
      <c r="D836" s="45">
        <f>IF('NEG Commercial Win'!B836&gt;40,40*(Rates!$F$13+Rates!$F$17)+('NEG Commercial Win'!B836-40)*(Rates!$F$13+Rates!$F$19),'NEG Commercial Win'!B836*(Rates!$F$13+Rates!$F$17))+Rates!$F$26</f>
        <v>15211.12638</v>
      </c>
      <c r="E836" s="46">
        <f t="shared" si="48"/>
        <v>3346.6949099999983</v>
      </c>
      <c r="F836" s="47">
        <f t="shared" si="49"/>
        <v>0.28207798396934042</v>
      </c>
      <c r="G836" s="51">
        <f>'NEG Commercial'!E836</f>
        <v>1</v>
      </c>
      <c r="H836" s="48">
        <f t="shared" si="50"/>
        <v>9.6417139110648316E-6</v>
      </c>
      <c r="I836" s="48">
        <f t="shared" si="51"/>
        <v>0.99878514404720287</v>
      </c>
      <c r="K836" s="72"/>
      <c r="L836" s="72"/>
    </row>
    <row r="837" spans="2:12" x14ac:dyDescent="0.2">
      <c r="B837" s="51">
        <f>'NEG Commercial'!C837</f>
        <v>20899</v>
      </c>
      <c r="C837" s="45">
        <f>IF('NEG Commercial Win'!B837&gt;40,40*(Rates!$E$13+Rates!$E$17)+('NEG Commercial Win'!B837-40)*(Rates!$E$13+Rates!$E$19),'NEG Commercial Win'!B837*(Rates!$E$13+Rates!$E$17))+Rates!$E$26</f>
        <v>11875.754070000001</v>
      </c>
      <c r="D837" s="45">
        <f>IF('NEG Commercial Win'!B837&gt;40,40*(Rates!$F$13+Rates!$F$17)+('NEG Commercial Win'!B837-40)*(Rates!$F$13+Rates!$F$19),'NEG Commercial Win'!B837*(Rates!$F$13+Rates!$F$17))+Rates!$F$26</f>
        <v>15225.654779999999</v>
      </c>
      <c r="E837" s="46">
        <f t="shared" si="48"/>
        <v>3349.9007099999981</v>
      </c>
      <c r="F837" s="47">
        <f t="shared" si="49"/>
        <v>0.28207898970073553</v>
      </c>
      <c r="G837" s="51">
        <f>'NEG Commercial'!E837</f>
        <v>1</v>
      </c>
      <c r="H837" s="48">
        <f t="shared" si="50"/>
        <v>9.6417139110648316E-6</v>
      </c>
      <c r="I837" s="48">
        <f t="shared" si="51"/>
        <v>0.99879478576111391</v>
      </c>
      <c r="K837" s="72"/>
      <c r="L837" s="72"/>
    </row>
    <row r="838" spans="2:12" x14ac:dyDescent="0.2">
      <c r="B838" s="51">
        <f>'NEG Commercial'!C838</f>
        <v>20919</v>
      </c>
      <c r="C838" s="45">
        <f>IF('NEG Commercial Win'!B838&gt;40,40*(Rates!$E$13+Rates!$E$17)+('NEG Commercial Win'!B838-40)*(Rates!$E$13+Rates!$E$19),'NEG Commercial Win'!B838*(Rates!$E$13+Rates!$E$17))+Rates!$E$26</f>
        <v>11887.07667</v>
      </c>
      <c r="D838" s="45">
        <f>IF('NEG Commercial Win'!B838&gt;40,40*(Rates!$F$13+Rates!$F$17)+('NEG Commercial Win'!B838-40)*(Rates!$F$13+Rates!$F$19),'NEG Commercial Win'!B838*(Rates!$F$13+Rates!$F$17))+Rates!$F$26</f>
        <v>15240.18318</v>
      </c>
      <c r="E838" s="46">
        <f t="shared" si="48"/>
        <v>3353.1065099999996</v>
      </c>
      <c r="F838" s="47">
        <f t="shared" si="49"/>
        <v>0.28207999351618546</v>
      </c>
      <c r="G838" s="51">
        <f>'NEG Commercial'!E838</f>
        <v>1</v>
      </c>
      <c r="H838" s="48">
        <f t="shared" si="50"/>
        <v>9.6417139110648316E-6</v>
      </c>
      <c r="I838" s="48">
        <f t="shared" si="51"/>
        <v>0.99880442747502496</v>
      </c>
      <c r="K838" s="72"/>
      <c r="L838" s="72"/>
    </row>
    <row r="839" spans="2:12" x14ac:dyDescent="0.2">
      <c r="B839" s="51">
        <f>'NEG Commercial'!C839</f>
        <v>20939</v>
      </c>
      <c r="C839" s="45">
        <f>IF('NEG Commercial Win'!B839&gt;40,40*(Rates!$E$13+Rates!$E$17)+('NEG Commercial Win'!B839-40)*(Rates!$E$13+Rates!$E$19),'NEG Commercial Win'!B839*(Rates!$E$13+Rates!$E$17))+Rates!$E$26</f>
        <v>11898.399270000002</v>
      </c>
      <c r="D839" s="45">
        <f>IF('NEG Commercial Win'!B839&gt;40,40*(Rates!$F$13+Rates!$F$17)+('NEG Commercial Win'!B839-40)*(Rates!$F$13+Rates!$F$19),'NEG Commercial Win'!B839*(Rates!$F$13+Rates!$F$17))+Rates!$F$26</f>
        <v>15254.711579999999</v>
      </c>
      <c r="E839" s="46">
        <f t="shared" ref="E839:E902" si="52">D839-C839</f>
        <v>3356.3123099999975</v>
      </c>
      <c r="F839" s="47">
        <f t="shared" ref="F839:F902" si="53">E839/C839</f>
        <v>0.28208099542115944</v>
      </c>
      <c r="G839" s="51">
        <f>'NEG Commercial'!E839</f>
        <v>1</v>
      </c>
      <c r="H839" s="48">
        <f t="shared" ref="H839:H902" si="54">G839/SUM($G$6:$G$950)</f>
        <v>9.6417139110648316E-6</v>
      </c>
      <c r="I839" s="48">
        <f t="shared" si="51"/>
        <v>0.998814069188936</v>
      </c>
      <c r="K839" s="72"/>
      <c r="L839" s="72"/>
    </row>
    <row r="840" spans="2:12" x14ac:dyDescent="0.2">
      <c r="B840" s="51">
        <f>'NEG Commercial'!C840</f>
        <v>21019</v>
      </c>
      <c r="C840" s="45">
        <f>IF('NEG Commercial Win'!B840&gt;40,40*(Rates!$E$13+Rates!$E$17)+('NEG Commercial Win'!B840-40)*(Rates!$E$13+Rates!$E$19),'NEG Commercial Win'!B840*(Rates!$E$13+Rates!$E$17))+Rates!$E$26</f>
        <v>11943.689670000002</v>
      </c>
      <c r="D840" s="45">
        <f>IF('NEG Commercial Win'!B840&gt;40,40*(Rates!$F$13+Rates!$F$17)+('NEG Commercial Win'!B840-40)*(Rates!$F$13+Rates!$F$19),'NEG Commercial Win'!B840*(Rates!$F$13+Rates!$F$17))+Rates!$F$26</f>
        <v>15312.82518</v>
      </c>
      <c r="E840" s="46">
        <f t="shared" si="52"/>
        <v>3369.1355099999982</v>
      </c>
      <c r="F840" s="47">
        <f t="shared" si="53"/>
        <v>0.2820849840449679</v>
      </c>
      <c r="G840" s="51">
        <f>'NEG Commercial'!E840</f>
        <v>2</v>
      </c>
      <c r="H840" s="48">
        <f t="shared" si="54"/>
        <v>1.9283427822129663E-5</v>
      </c>
      <c r="I840" s="48">
        <f t="shared" ref="I840:I903" si="55">H840+I839</f>
        <v>0.9988333526167581</v>
      </c>
      <c r="K840" s="72"/>
      <c r="L840" s="72"/>
    </row>
    <row r="841" spans="2:12" x14ac:dyDescent="0.2">
      <c r="B841" s="51">
        <f>'NEG Commercial'!C841</f>
        <v>21059</v>
      </c>
      <c r="C841" s="45">
        <f>IF('NEG Commercial Win'!B841&gt;40,40*(Rates!$E$13+Rates!$E$17)+('NEG Commercial Win'!B841-40)*(Rates!$E$13+Rates!$E$19),'NEG Commercial Win'!B841*(Rates!$E$13+Rates!$E$17))+Rates!$E$26</f>
        <v>11966.334870000001</v>
      </c>
      <c r="D841" s="45">
        <f>IF('NEG Commercial Win'!B841&gt;40,40*(Rates!$F$13+Rates!$F$17)+('NEG Commercial Win'!B841-40)*(Rates!$F$13+Rates!$F$19),'NEG Commercial Win'!B841*(Rates!$F$13+Rates!$F$17))+Rates!$F$26</f>
        <v>15341.88198</v>
      </c>
      <c r="E841" s="46">
        <f t="shared" si="52"/>
        <v>3375.5471099999995</v>
      </c>
      <c r="F841" s="47">
        <f t="shared" si="53"/>
        <v>0.2820869670347107</v>
      </c>
      <c r="G841" s="51">
        <f>'NEG Commercial'!E841</f>
        <v>3</v>
      </c>
      <c r="H841" s="48">
        <f t="shared" si="54"/>
        <v>2.8925141733194491E-5</v>
      </c>
      <c r="I841" s="48">
        <f t="shared" si="55"/>
        <v>0.99886227775849135</v>
      </c>
      <c r="K841" s="72"/>
      <c r="L841" s="72"/>
    </row>
    <row r="842" spans="2:12" x14ac:dyDescent="0.2">
      <c r="B842" s="51">
        <f>'NEG Commercial'!C842</f>
        <v>21099</v>
      </c>
      <c r="C842" s="45">
        <f>IF('NEG Commercial Win'!B842&gt;40,40*(Rates!$E$13+Rates!$E$17)+('NEG Commercial Win'!B842-40)*(Rates!$E$13+Rates!$E$19),'NEG Commercial Win'!B842*(Rates!$E$13+Rates!$E$17))+Rates!$E$26</f>
        <v>11988.980070000001</v>
      </c>
      <c r="D842" s="45">
        <f>IF('NEG Commercial Win'!B842&gt;40,40*(Rates!$F$13+Rates!$F$17)+('NEG Commercial Win'!B842-40)*(Rates!$F$13+Rates!$F$19),'NEG Commercial Win'!B842*(Rates!$F$13+Rates!$F$17))+Rates!$F$26</f>
        <v>15370.938779999999</v>
      </c>
      <c r="E842" s="46">
        <f t="shared" si="52"/>
        <v>3381.9587099999972</v>
      </c>
      <c r="F842" s="47">
        <f t="shared" si="53"/>
        <v>0.28208894253337402</v>
      </c>
      <c r="G842" s="51">
        <f>'NEG Commercial'!E842</f>
        <v>1</v>
      </c>
      <c r="H842" s="48">
        <f t="shared" si="54"/>
        <v>9.6417139110648316E-6</v>
      </c>
      <c r="I842" s="48">
        <f t="shared" si="55"/>
        <v>0.99887191947240239</v>
      </c>
      <c r="K842" s="72"/>
      <c r="L842" s="72"/>
    </row>
    <row r="843" spans="2:12" x14ac:dyDescent="0.2">
      <c r="B843" s="51">
        <f>'NEG Commercial'!C843</f>
        <v>21159</v>
      </c>
      <c r="C843" s="45">
        <f>IF('NEG Commercial Win'!B843&gt;40,40*(Rates!$E$13+Rates!$E$17)+('NEG Commercial Win'!B843-40)*(Rates!$E$13+Rates!$E$19),'NEG Commercial Win'!B843*(Rates!$E$13+Rates!$E$17))+Rates!$E$26</f>
        <v>12022.947870000002</v>
      </c>
      <c r="D843" s="45">
        <f>IF('NEG Commercial Win'!B843&gt;40,40*(Rates!$F$13+Rates!$F$17)+('NEG Commercial Win'!B843-40)*(Rates!$F$13+Rates!$F$19),'NEG Commercial Win'!B843*(Rates!$F$13+Rates!$F$17))+Rates!$F$26</f>
        <v>15414.52398</v>
      </c>
      <c r="E843" s="46">
        <f t="shared" si="52"/>
        <v>3391.5761099999982</v>
      </c>
      <c r="F843" s="47">
        <f t="shared" si="53"/>
        <v>0.28209189182818917</v>
      </c>
      <c r="G843" s="51">
        <f>'NEG Commercial'!E843</f>
        <v>1</v>
      </c>
      <c r="H843" s="48">
        <f t="shared" si="54"/>
        <v>9.6417139110648316E-6</v>
      </c>
      <c r="I843" s="48">
        <f t="shared" si="55"/>
        <v>0.99888156118631344</v>
      </c>
      <c r="K843" s="72"/>
      <c r="L843" s="72"/>
    </row>
    <row r="844" spans="2:12" x14ac:dyDescent="0.2">
      <c r="B844" s="51">
        <f>'NEG Commercial'!C844</f>
        <v>21179</v>
      </c>
      <c r="C844" s="45">
        <f>IF('NEG Commercial Win'!B844&gt;40,40*(Rates!$E$13+Rates!$E$17)+('NEG Commercial Win'!B844-40)*(Rates!$E$13+Rates!$E$19),'NEG Commercial Win'!B844*(Rates!$E$13+Rates!$E$17))+Rates!$E$26</f>
        <v>12034.270470000001</v>
      </c>
      <c r="D844" s="45">
        <f>IF('NEG Commercial Win'!B844&gt;40,40*(Rates!$F$13+Rates!$F$17)+('NEG Commercial Win'!B844-40)*(Rates!$F$13+Rates!$F$19),'NEG Commercial Win'!B844*(Rates!$F$13+Rates!$F$17))+Rates!$F$26</f>
        <v>15429.052379999999</v>
      </c>
      <c r="E844" s="46">
        <f t="shared" si="52"/>
        <v>3394.7819099999979</v>
      </c>
      <c r="F844" s="47">
        <f t="shared" si="53"/>
        <v>0.28209287122661764</v>
      </c>
      <c r="G844" s="51">
        <f>'NEG Commercial'!E844</f>
        <v>1</v>
      </c>
      <c r="H844" s="48">
        <f t="shared" si="54"/>
        <v>9.6417139110648316E-6</v>
      </c>
      <c r="I844" s="48">
        <f t="shared" si="55"/>
        <v>0.99889120290022448</v>
      </c>
      <c r="K844" s="72"/>
      <c r="L844" s="72"/>
    </row>
    <row r="845" spans="2:12" x14ac:dyDescent="0.2">
      <c r="B845" s="51">
        <f>'NEG Commercial'!C845</f>
        <v>21199</v>
      </c>
      <c r="C845" s="45">
        <f>IF('NEG Commercial Win'!B845&gt;40,40*(Rates!$E$13+Rates!$E$17)+('NEG Commercial Win'!B845-40)*(Rates!$E$13+Rates!$E$19),'NEG Commercial Win'!B845*(Rates!$E$13+Rates!$E$17))+Rates!$E$26</f>
        <v>12045.593070000001</v>
      </c>
      <c r="D845" s="45">
        <f>IF('NEG Commercial Win'!B845&gt;40,40*(Rates!$F$13+Rates!$F$17)+('NEG Commercial Win'!B845-40)*(Rates!$F$13+Rates!$F$19),'NEG Commercial Win'!B845*(Rates!$F$13+Rates!$F$17))+Rates!$F$26</f>
        <v>15443.580779999998</v>
      </c>
      <c r="E845" s="46">
        <f t="shared" si="52"/>
        <v>3397.9877099999976</v>
      </c>
      <c r="F845" s="47">
        <f t="shared" si="53"/>
        <v>0.28209384878381893</v>
      </c>
      <c r="G845" s="51">
        <f>'NEG Commercial'!E845</f>
        <v>1</v>
      </c>
      <c r="H845" s="48">
        <f t="shared" si="54"/>
        <v>9.6417139110648316E-6</v>
      </c>
      <c r="I845" s="48">
        <f t="shared" si="55"/>
        <v>0.99890084461413553</v>
      </c>
      <c r="K845" s="72"/>
      <c r="L845" s="72"/>
    </row>
    <row r="846" spans="2:12" x14ac:dyDescent="0.2">
      <c r="B846" s="51">
        <f>'NEG Commercial'!C846</f>
        <v>21379</v>
      </c>
      <c r="C846" s="45">
        <f>IF('NEG Commercial Win'!B846&gt;40,40*(Rates!$E$13+Rates!$E$17)+('NEG Commercial Win'!B846-40)*(Rates!$E$13+Rates!$E$19),'NEG Commercial Win'!B846*(Rates!$E$13+Rates!$E$17))+Rates!$E$26</f>
        <v>12147.496470000002</v>
      </c>
      <c r="D846" s="45">
        <f>IF('NEG Commercial Win'!B846&gt;40,40*(Rates!$F$13+Rates!$F$17)+('NEG Commercial Win'!B846-40)*(Rates!$F$13+Rates!$F$19),'NEG Commercial Win'!B846*(Rates!$F$13+Rates!$F$17))+Rates!$F$26</f>
        <v>15574.336379999999</v>
      </c>
      <c r="E846" s="46">
        <f t="shared" si="52"/>
        <v>3426.839909999997</v>
      </c>
      <c r="F846" s="47">
        <f t="shared" si="53"/>
        <v>0.2821025647929245</v>
      </c>
      <c r="G846" s="51">
        <f>'NEG Commercial'!E846</f>
        <v>1</v>
      </c>
      <c r="H846" s="48">
        <f t="shared" si="54"/>
        <v>9.6417139110648316E-6</v>
      </c>
      <c r="I846" s="48">
        <f t="shared" si="55"/>
        <v>0.99891048632804658</v>
      </c>
      <c r="K846" s="72"/>
      <c r="L846" s="72"/>
    </row>
    <row r="847" spans="2:12" x14ac:dyDescent="0.2">
      <c r="B847" s="51">
        <f>'NEG Commercial'!C847</f>
        <v>21399</v>
      </c>
      <c r="C847" s="45">
        <f>IF('NEG Commercial Win'!B847&gt;40,40*(Rates!$E$13+Rates!$E$17)+('NEG Commercial Win'!B847-40)*(Rates!$E$13+Rates!$E$19),'NEG Commercial Win'!B847*(Rates!$E$13+Rates!$E$17))+Rates!$E$26</f>
        <v>12158.819070000001</v>
      </c>
      <c r="D847" s="45">
        <f>IF('NEG Commercial Win'!B847&gt;40,40*(Rates!$F$13+Rates!$F$17)+('NEG Commercial Win'!B847-40)*(Rates!$F$13+Rates!$F$19),'NEG Commercial Win'!B847*(Rates!$F$13+Rates!$F$17))+Rates!$F$26</f>
        <v>15588.86478</v>
      </c>
      <c r="E847" s="46">
        <f t="shared" si="52"/>
        <v>3430.0457099999985</v>
      </c>
      <c r="F847" s="47">
        <f t="shared" si="53"/>
        <v>0.28210352421997165</v>
      </c>
      <c r="G847" s="51">
        <f>'NEG Commercial'!E847</f>
        <v>1</v>
      </c>
      <c r="H847" s="48">
        <f t="shared" si="54"/>
        <v>9.6417139110648316E-6</v>
      </c>
      <c r="I847" s="48">
        <f t="shared" si="55"/>
        <v>0.99892012804195762</v>
      </c>
      <c r="K847" s="72"/>
      <c r="L847" s="72"/>
    </row>
    <row r="848" spans="2:12" x14ac:dyDescent="0.2">
      <c r="B848" s="51">
        <f>'NEG Commercial'!C848</f>
        <v>21439</v>
      </c>
      <c r="C848" s="45">
        <f>IF('NEG Commercial Win'!B848&gt;40,40*(Rates!$E$13+Rates!$E$17)+('NEG Commercial Win'!B848-40)*(Rates!$E$13+Rates!$E$19),'NEG Commercial Win'!B848*(Rates!$E$13+Rates!$E$17))+Rates!$E$26</f>
        <v>12181.46427</v>
      </c>
      <c r="D848" s="45">
        <f>IF('NEG Commercial Win'!B848&gt;40,40*(Rates!$F$13+Rates!$F$17)+('NEG Commercial Win'!B848-40)*(Rates!$F$13+Rates!$F$19),'NEG Commercial Win'!B848*(Rates!$F$13+Rates!$F$17))+Rates!$F$26</f>
        <v>15617.921579999998</v>
      </c>
      <c r="E848" s="46">
        <f t="shared" si="52"/>
        <v>3436.457309999998</v>
      </c>
      <c r="F848" s="47">
        <f t="shared" si="53"/>
        <v>0.2821054377233746</v>
      </c>
      <c r="G848" s="51">
        <f>'NEG Commercial'!E848</f>
        <v>2</v>
      </c>
      <c r="H848" s="48">
        <f t="shared" si="54"/>
        <v>1.9283427822129663E-5</v>
      </c>
      <c r="I848" s="48">
        <f t="shared" si="55"/>
        <v>0.99893941146977971</v>
      </c>
      <c r="K848" s="72"/>
      <c r="L848" s="72"/>
    </row>
    <row r="849" spans="2:12" x14ac:dyDescent="0.2">
      <c r="B849" s="51">
        <f>'NEG Commercial'!C849</f>
        <v>21539</v>
      </c>
      <c r="C849" s="45">
        <f>IF('NEG Commercial Win'!B849&gt;40,40*(Rates!$E$13+Rates!$E$17)+('NEG Commercial Win'!B849-40)*(Rates!$E$13+Rates!$E$19),'NEG Commercial Win'!B849*(Rates!$E$13+Rates!$E$17))+Rates!$E$26</f>
        <v>12238.077270000002</v>
      </c>
      <c r="D849" s="45">
        <f>IF('NEG Commercial Win'!B849&gt;40,40*(Rates!$F$13+Rates!$F$17)+('NEG Commercial Win'!B849-40)*(Rates!$F$13+Rates!$F$19),'NEG Commercial Win'!B849*(Rates!$F$13+Rates!$F$17))+Rates!$F$26</f>
        <v>15690.56358</v>
      </c>
      <c r="E849" s="46">
        <f t="shared" si="52"/>
        <v>3452.4863099999984</v>
      </c>
      <c r="F849" s="47">
        <f t="shared" si="53"/>
        <v>0.28211019050053748</v>
      </c>
      <c r="G849" s="51">
        <f>'NEG Commercial'!E849</f>
        <v>1</v>
      </c>
      <c r="H849" s="48">
        <f t="shared" si="54"/>
        <v>9.6417139110648316E-6</v>
      </c>
      <c r="I849" s="48">
        <f t="shared" si="55"/>
        <v>0.99894905318369076</v>
      </c>
      <c r="K849" s="72"/>
      <c r="L849" s="72"/>
    </row>
    <row r="850" spans="2:12" x14ac:dyDescent="0.2">
      <c r="B850" s="51">
        <f>'NEG Commercial'!C850</f>
        <v>21639</v>
      </c>
      <c r="C850" s="45">
        <f>IF('NEG Commercial Win'!B850&gt;40,40*(Rates!$E$13+Rates!$E$17)+('NEG Commercial Win'!B850-40)*(Rates!$E$13+Rates!$E$19),'NEG Commercial Win'!B850*(Rates!$E$13+Rates!$E$17))+Rates!$E$26</f>
        <v>12294.690270000001</v>
      </c>
      <c r="D850" s="45">
        <f>IF('NEG Commercial Win'!B850&gt;40,40*(Rates!$F$13+Rates!$F$17)+('NEG Commercial Win'!B850-40)*(Rates!$F$13+Rates!$F$19),'NEG Commercial Win'!B850*(Rates!$F$13+Rates!$F$17))+Rates!$F$26</f>
        <v>15763.20558</v>
      </c>
      <c r="E850" s="46">
        <f t="shared" si="52"/>
        <v>3468.5153099999989</v>
      </c>
      <c r="F850" s="47">
        <f t="shared" si="53"/>
        <v>0.28211489950775298</v>
      </c>
      <c r="G850" s="51">
        <f>'NEG Commercial'!E850</f>
        <v>1</v>
      </c>
      <c r="H850" s="48">
        <f t="shared" si="54"/>
        <v>9.6417139110648316E-6</v>
      </c>
      <c r="I850" s="48">
        <f t="shared" si="55"/>
        <v>0.99895869489760181</v>
      </c>
      <c r="K850" s="72"/>
      <c r="L850" s="72"/>
    </row>
    <row r="851" spans="2:12" x14ac:dyDescent="0.2">
      <c r="B851" s="51">
        <f>'NEG Commercial'!C851</f>
        <v>21679</v>
      </c>
      <c r="C851" s="45">
        <f>IF('NEG Commercial Win'!B851&gt;40,40*(Rates!$E$13+Rates!$E$17)+('NEG Commercial Win'!B851-40)*(Rates!$E$13+Rates!$E$19),'NEG Commercial Win'!B851*(Rates!$E$13+Rates!$E$17))+Rates!$E$26</f>
        <v>12317.335470000002</v>
      </c>
      <c r="D851" s="45">
        <f>IF('NEG Commercial Win'!B851&gt;40,40*(Rates!$F$13+Rates!$F$17)+('NEG Commercial Win'!B851-40)*(Rates!$F$13+Rates!$F$19),'NEG Commercial Win'!B851*(Rates!$F$13+Rates!$F$17))+Rates!$F$26</f>
        <v>15792.26238</v>
      </c>
      <c r="E851" s="46">
        <f t="shared" si="52"/>
        <v>3474.9269099999983</v>
      </c>
      <c r="F851" s="47">
        <f t="shared" si="53"/>
        <v>0.28211677099024385</v>
      </c>
      <c r="G851" s="51">
        <f>'NEG Commercial'!E851</f>
        <v>1</v>
      </c>
      <c r="H851" s="48">
        <f t="shared" si="54"/>
        <v>9.6417139110648316E-6</v>
      </c>
      <c r="I851" s="48">
        <f t="shared" si="55"/>
        <v>0.99896833661151285</v>
      </c>
      <c r="K851" s="72"/>
      <c r="L851" s="72"/>
    </row>
    <row r="852" spans="2:12" x14ac:dyDescent="0.2">
      <c r="B852" s="51">
        <f>'NEG Commercial'!C852</f>
        <v>21779</v>
      </c>
      <c r="C852" s="45">
        <f>IF('NEG Commercial Win'!B852&gt;40,40*(Rates!$E$13+Rates!$E$17)+('NEG Commercial Win'!B852-40)*(Rates!$E$13+Rates!$E$19),'NEG Commercial Win'!B852*(Rates!$E$13+Rates!$E$17))+Rates!$E$26</f>
        <v>12373.948470000001</v>
      </c>
      <c r="D852" s="45">
        <f>IF('NEG Commercial Win'!B852&gt;40,40*(Rates!$F$13+Rates!$F$17)+('NEG Commercial Win'!B852-40)*(Rates!$F$13+Rates!$F$19),'NEG Commercial Win'!B852*(Rates!$F$13+Rates!$F$17))+Rates!$F$26</f>
        <v>15864.90438</v>
      </c>
      <c r="E852" s="46">
        <f t="shared" si="52"/>
        <v>3490.9559099999988</v>
      </c>
      <c r="F852" s="47">
        <f t="shared" si="53"/>
        <v>0.28212141972820082</v>
      </c>
      <c r="G852" s="51">
        <f>'NEG Commercial'!E852</f>
        <v>1</v>
      </c>
      <c r="H852" s="48">
        <f t="shared" si="54"/>
        <v>9.6417139110648316E-6</v>
      </c>
      <c r="I852" s="48">
        <f t="shared" si="55"/>
        <v>0.9989779783254239</v>
      </c>
      <c r="K852" s="72"/>
      <c r="L852" s="72"/>
    </row>
    <row r="853" spans="2:12" x14ac:dyDescent="0.2">
      <c r="B853" s="51">
        <f>'NEG Commercial'!C853</f>
        <v>21819</v>
      </c>
      <c r="C853" s="45">
        <f>IF('NEG Commercial Win'!B853&gt;40,40*(Rates!$E$13+Rates!$E$17)+('NEG Commercial Win'!B853-40)*(Rates!$E$13+Rates!$E$19),'NEG Commercial Win'!B853*(Rates!$E$13+Rates!$E$17))+Rates!$E$26</f>
        <v>12396.593670000002</v>
      </c>
      <c r="D853" s="45">
        <f>IF('NEG Commercial Win'!B853&gt;40,40*(Rates!$F$13+Rates!$F$17)+('NEG Commercial Win'!B853-40)*(Rates!$F$13+Rates!$F$19),'NEG Commercial Win'!B853*(Rates!$F$13+Rates!$F$17))+Rates!$F$26</f>
        <v>15893.961179999998</v>
      </c>
      <c r="E853" s="46">
        <f t="shared" si="52"/>
        <v>3497.3675099999964</v>
      </c>
      <c r="F853" s="47">
        <f t="shared" si="53"/>
        <v>0.28212326733461418</v>
      </c>
      <c r="G853" s="51">
        <f>'NEG Commercial'!E853</f>
        <v>1</v>
      </c>
      <c r="H853" s="48">
        <f t="shared" si="54"/>
        <v>9.6417139110648316E-6</v>
      </c>
      <c r="I853" s="48">
        <f t="shared" si="55"/>
        <v>0.99898762003933494</v>
      </c>
      <c r="K853" s="72"/>
      <c r="L853" s="72"/>
    </row>
    <row r="854" spans="2:12" x14ac:dyDescent="0.2">
      <c r="B854" s="51">
        <f>'NEG Commercial'!C854</f>
        <v>21899</v>
      </c>
      <c r="C854" s="45">
        <f>IF('NEG Commercial Win'!B854&gt;40,40*(Rates!$E$13+Rates!$E$17)+('NEG Commercial Win'!B854-40)*(Rates!$E$13+Rates!$E$19),'NEG Commercial Win'!B854*(Rates!$E$13+Rates!$E$17))+Rates!$E$26</f>
        <v>12441.884070000002</v>
      </c>
      <c r="D854" s="45">
        <f>IF('NEG Commercial Win'!B854&gt;40,40*(Rates!$F$13+Rates!$F$17)+('NEG Commercial Win'!B854-40)*(Rates!$F$13+Rates!$F$19),'NEG Commercial Win'!B854*(Rates!$F$13+Rates!$F$17))+Rates!$F$26</f>
        <v>15952.074779999999</v>
      </c>
      <c r="E854" s="46">
        <f t="shared" si="52"/>
        <v>3510.1907099999971</v>
      </c>
      <c r="F854" s="47">
        <f t="shared" si="53"/>
        <v>0.28212694237071417</v>
      </c>
      <c r="G854" s="51">
        <f>'NEG Commercial'!E854</f>
        <v>2</v>
      </c>
      <c r="H854" s="48">
        <f t="shared" si="54"/>
        <v>1.9283427822129663E-5</v>
      </c>
      <c r="I854" s="48">
        <f t="shared" si="55"/>
        <v>0.99900690346715704</v>
      </c>
      <c r="K854" s="72"/>
      <c r="L854" s="72"/>
    </row>
    <row r="855" spans="2:12" x14ac:dyDescent="0.2">
      <c r="B855" s="51">
        <f>'NEG Commercial'!C855</f>
        <v>21939</v>
      </c>
      <c r="C855" s="45">
        <f>IF('NEG Commercial Win'!B855&gt;40,40*(Rates!$E$13+Rates!$E$17)+('NEG Commercial Win'!B855-40)*(Rates!$E$13+Rates!$E$19),'NEG Commercial Win'!B855*(Rates!$E$13+Rates!$E$17))+Rates!$E$26</f>
        <v>12464.529270000001</v>
      </c>
      <c r="D855" s="45">
        <f>IF('NEG Commercial Win'!B855&gt;40,40*(Rates!$F$13+Rates!$F$17)+('NEG Commercial Win'!B855-40)*(Rates!$F$13+Rates!$F$19),'NEG Commercial Win'!B855*(Rates!$F$13+Rates!$F$17))+Rates!$F$26</f>
        <v>15981.131579999999</v>
      </c>
      <c r="E855" s="46">
        <f t="shared" si="52"/>
        <v>3516.6023099999984</v>
      </c>
      <c r="F855" s="47">
        <f t="shared" si="53"/>
        <v>0.28212876987371366</v>
      </c>
      <c r="G855" s="51">
        <f>'NEG Commercial'!E855</f>
        <v>1</v>
      </c>
      <c r="H855" s="48">
        <f t="shared" si="54"/>
        <v>9.6417139110648316E-6</v>
      </c>
      <c r="I855" s="48">
        <f t="shared" si="55"/>
        <v>0.99901654518106808</v>
      </c>
      <c r="K855" s="72"/>
      <c r="L855" s="72"/>
    </row>
    <row r="856" spans="2:12" x14ac:dyDescent="0.2">
      <c r="B856" s="51">
        <f>'NEG Commercial'!C856</f>
        <v>21999</v>
      </c>
      <c r="C856" s="45">
        <f>IF('NEG Commercial Win'!B856&gt;40,40*(Rates!$E$13+Rates!$E$17)+('NEG Commercial Win'!B856-40)*(Rates!$E$13+Rates!$E$19),'NEG Commercial Win'!B856*(Rates!$E$13+Rates!$E$17))+Rates!$E$26</f>
        <v>12498.497070000001</v>
      </c>
      <c r="D856" s="45">
        <f>IF('NEG Commercial Win'!B856&gt;40,40*(Rates!$F$13+Rates!$F$17)+('NEG Commercial Win'!B856-40)*(Rates!$F$13+Rates!$F$19),'NEG Commercial Win'!B856*(Rates!$F$13+Rates!$F$17))+Rates!$F$26</f>
        <v>16024.716779999999</v>
      </c>
      <c r="E856" s="46">
        <f t="shared" si="52"/>
        <v>3526.2197099999976</v>
      </c>
      <c r="F856" s="47">
        <f t="shared" si="53"/>
        <v>0.28213149871146848</v>
      </c>
      <c r="G856" s="51">
        <f>'NEG Commercial'!E856</f>
        <v>1</v>
      </c>
      <c r="H856" s="48">
        <f t="shared" si="54"/>
        <v>9.6417139110648316E-6</v>
      </c>
      <c r="I856" s="48">
        <f t="shared" si="55"/>
        <v>0.99902618689497913</v>
      </c>
      <c r="K856" s="72"/>
      <c r="L856" s="72"/>
    </row>
    <row r="857" spans="2:12" x14ac:dyDescent="0.2">
      <c r="B857" s="51">
        <f>'NEG Commercial'!C857</f>
        <v>22439</v>
      </c>
      <c r="C857" s="45">
        <f>IF('NEG Commercial Win'!B857&gt;40,40*(Rates!$E$13+Rates!$E$17)+('NEG Commercial Win'!B857-40)*(Rates!$E$13+Rates!$E$19),'NEG Commercial Win'!B857*(Rates!$E$13+Rates!$E$17))+Rates!$E$26</f>
        <v>12747.594270000001</v>
      </c>
      <c r="D857" s="45">
        <f>IF('NEG Commercial Win'!B857&gt;40,40*(Rates!$F$13+Rates!$F$17)+('NEG Commercial Win'!B857-40)*(Rates!$F$13+Rates!$F$19),'NEG Commercial Win'!B857*(Rates!$F$13+Rates!$F$17))+Rates!$F$26</f>
        <v>16344.341579999998</v>
      </c>
      <c r="E857" s="46">
        <f t="shared" si="52"/>
        <v>3596.747309999997</v>
      </c>
      <c r="F857" s="47">
        <f t="shared" si="53"/>
        <v>0.28215106582616367</v>
      </c>
      <c r="G857" s="51">
        <f>'NEG Commercial'!E857</f>
        <v>1</v>
      </c>
      <c r="H857" s="48">
        <f t="shared" si="54"/>
        <v>9.6417139110648316E-6</v>
      </c>
      <c r="I857" s="48">
        <f t="shared" si="55"/>
        <v>0.99903582860889018</v>
      </c>
      <c r="K857" s="72"/>
      <c r="L857" s="72"/>
    </row>
    <row r="858" spans="2:12" x14ac:dyDescent="0.2">
      <c r="B858" s="51">
        <f>'NEG Commercial'!C858</f>
        <v>22539</v>
      </c>
      <c r="C858" s="45">
        <f>IF('NEG Commercial Win'!B858&gt;40,40*(Rates!$E$13+Rates!$E$17)+('NEG Commercial Win'!B858-40)*(Rates!$E$13+Rates!$E$19),'NEG Commercial Win'!B858*(Rates!$E$13+Rates!$E$17))+Rates!$E$26</f>
        <v>12804.207270000001</v>
      </c>
      <c r="D858" s="45">
        <f>IF('NEG Commercial Win'!B858&gt;40,40*(Rates!$F$13+Rates!$F$17)+('NEG Commercial Win'!B858-40)*(Rates!$F$13+Rates!$F$19),'NEG Commercial Win'!B858*(Rates!$F$13+Rates!$F$17))+Rates!$F$26</f>
        <v>16416.98358</v>
      </c>
      <c r="E858" s="46">
        <f t="shared" si="52"/>
        <v>3612.7763099999993</v>
      </c>
      <c r="F858" s="47">
        <f t="shared" si="53"/>
        <v>0.28215540672046613</v>
      </c>
      <c r="G858" s="51">
        <f>'NEG Commercial'!E858</f>
        <v>1</v>
      </c>
      <c r="H858" s="48">
        <f t="shared" si="54"/>
        <v>9.6417139110648316E-6</v>
      </c>
      <c r="I858" s="48">
        <f t="shared" si="55"/>
        <v>0.99904547032280122</v>
      </c>
      <c r="K858" s="72"/>
      <c r="L858" s="72"/>
    </row>
    <row r="859" spans="2:12" x14ac:dyDescent="0.2">
      <c r="B859" s="51">
        <f>'NEG Commercial'!C859</f>
        <v>22639</v>
      </c>
      <c r="C859" s="45">
        <f>IF('NEG Commercial Win'!B859&gt;40,40*(Rates!$E$13+Rates!$E$17)+('NEG Commercial Win'!B859-40)*(Rates!$E$13+Rates!$E$19),'NEG Commercial Win'!B859*(Rates!$E$13+Rates!$E$17))+Rates!$E$26</f>
        <v>12860.820270000002</v>
      </c>
      <c r="D859" s="45">
        <f>IF('NEG Commercial Win'!B859&gt;40,40*(Rates!$F$13+Rates!$F$17)+('NEG Commercial Win'!B859-40)*(Rates!$F$13+Rates!$F$19),'NEG Commercial Win'!B859*(Rates!$F$13+Rates!$F$17))+Rates!$F$26</f>
        <v>16489.62558</v>
      </c>
      <c r="E859" s="46">
        <f t="shared" si="52"/>
        <v>3628.8053099999979</v>
      </c>
      <c r="F859" s="47">
        <f t="shared" si="53"/>
        <v>0.28215970939775814</v>
      </c>
      <c r="G859" s="51">
        <f>'NEG Commercial'!E859</f>
        <v>1</v>
      </c>
      <c r="H859" s="48">
        <f t="shared" si="54"/>
        <v>9.6417139110648316E-6</v>
      </c>
      <c r="I859" s="48">
        <f t="shared" si="55"/>
        <v>0.99905511203671227</v>
      </c>
      <c r="K859" s="72"/>
      <c r="L859" s="72"/>
    </row>
    <row r="860" spans="2:12" x14ac:dyDescent="0.2">
      <c r="B860" s="51">
        <f>'NEG Commercial'!C860</f>
        <v>22699</v>
      </c>
      <c r="C860" s="45">
        <f>IF('NEG Commercial Win'!B860&gt;40,40*(Rates!$E$13+Rates!$E$17)+('NEG Commercial Win'!B860-40)*(Rates!$E$13+Rates!$E$19),'NEG Commercial Win'!B860*(Rates!$E$13+Rates!$E$17))+Rates!$E$26</f>
        <v>12894.788070000001</v>
      </c>
      <c r="D860" s="45">
        <f>IF('NEG Commercial Win'!B860&gt;40,40*(Rates!$F$13+Rates!$F$17)+('NEG Commercial Win'!B860-40)*(Rates!$F$13+Rates!$F$19),'NEG Commercial Win'!B860*(Rates!$F$13+Rates!$F$17))+Rates!$F$26</f>
        <v>16533.210780000001</v>
      </c>
      <c r="E860" s="46">
        <f t="shared" si="52"/>
        <v>3638.4227100000007</v>
      </c>
      <c r="F860" s="47">
        <f t="shared" si="53"/>
        <v>0.28216227286936718</v>
      </c>
      <c r="G860" s="51">
        <f>'NEG Commercial'!E860</f>
        <v>1</v>
      </c>
      <c r="H860" s="48">
        <f t="shared" si="54"/>
        <v>9.6417139110648316E-6</v>
      </c>
      <c r="I860" s="48">
        <f t="shared" si="55"/>
        <v>0.99906475375062331</v>
      </c>
      <c r="K860" s="72"/>
      <c r="L860" s="72"/>
    </row>
    <row r="861" spans="2:12" x14ac:dyDescent="0.2">
      <c r="B861" s="51">
        <f>'NEG Commercial'!C861</f>
        <v>22999</v>
      </c>
      <c r="C861" s="45">
        <f>IF('NEG Commercial Win'!B861&gt;40,40*(Rates!$E$13+Rates!$E$17)+('NEG Commercial Win'!B861-40)*(Rates!$E$13+Rates!$E$19),'NEG Commercial Win'!B861*(Rates!$E$13+Rates!$E$17))+Rates!$E$26</f>
        <v>13064.62707</v>
      </c>
      <c r="D861" s="45">
        <f>IF('NEG Commercial Win'!B861&gt;40,40*(Rates!$F$13+Rates!$F$17)+('NEG Commercial Win'!B861-40)*(Rates!$F$13+Rates!$F$19),'NEG Commercial Win'!B861*(Rates!$F$13+Rates!$F$17))+Rates!$F$26</f>
        <v>16751.136780000001</v>
      </c>
      <c r="E861" s="46">
        <f t="shared" si="52"/>
        <v>3686.5097100000003</v>
      </c>
      <c r="F861" s="47">
        <f t="shared" si="53"/>
        <v>0.28217489027798176</v>
      </c>
      <c r="G861" s="51">
        <f>'NEG Commercial'!E861</f>
        <v>2</v>
      </c>
      <c r="H861" s="48">
        <f t="shared" si="54"/>
        <v>1.9283427822129663E-5</v>
      </c>
      <c r="I861" s="48">
        <f t="shared" si="55"/>
        <v>0.99908403717844541</v>
      </c>
      <c r="K861" s="72"/>
      <c r="L861" s="72"/>
    </row>
    <row r="862" spans="2:12" x14ac:dyDescent="0.2">
      <c r="B862" s="51">
        <f>'NEG Commercial'!C862</f>
        <v>23019</v>
      </c>
      <c r="C862" s="45">
        <f>IF('NEG Commercial Win'!B862&gt;40,40*(Rates!$E$13+Rates!$E$17)+('NEG Commercial Win'!B862-40)*(Rates!$E$13+Rates!$E$19),'NEG Commercial Win'!B862*(Rates!$E$13+Rates!$E$17))+Rates!$E$26</f>
        <v>13075.949670000002</v>
      </c>
      <c r="D862" s="45">
        <f>IF('NEG Commercial Win'!B862&gt;40,40*(Rates!$F$13+Rates!$F$17)+('NEG Commercial Win'!B862-40)*(Rates!$F$13+Rates!$F$19),'NEG Commercial Win'!B862*(Rates!$F$13+Rates!$F$17))+Rates!$F$26</f>
        <v>16765.66518</v>
      </c>
      <c r="E862" s="46">
        <f t="shared" si="52"/>
        <v>3689.7155099999982</v>
      </c>
      <c r="F862" s="47">
        <f t="shared" si="53"/>
        <v>0.28217571978464168</v>
      </c>
      <c r="G862" s="51">
        <f>'NEG Commercial'!E862</f>
        <v>1</v>
      </c>
      <c r="H862" s="48">
        <f t="shared" si="54"/>
        <v>9.6417139110648316E-6</v>
      </c>
      <c r="I862" s="48">
        <f t="shared" si="55"/>
        <v>0.99909367889235645</v>
      </c>
      <c r="K862" s="72"/>
      <c r="L862" s="72"/>
    </row>
    <row r="863" spans="2:12" x14ac:dyDescent="0.2">
      <c r="B863" s="51">
        <f>'NEG Commercial'!C863</f>
        <v>23199</v>
      </c>
      <c r="C863" s="45">
        <f>IF('NEG Commercial Win'!B863&gt;40,40*(Rates!$E$13+Rates!$E$17)+('NEG Commercial Win'!B863-40)*(Rates!$E$13+Rates!$E$19),'NEG Commercial Win'!B863*(Rates!$E$13+Rates!$E$17))+Rates!$E$26</f>
        <v>13177.853070000001</v>
      </c>
      <c r="D863" s="45">
        <f>IF('NEG Commercial Win'!B863&gt;40,40*(Rates!$F$13+Rates!$F$17)+('NEG Commercial Win'!B863-40)*(Rates!$F$13+Rates!$F$19),'NEG Commercial Win'!B863*(Rates!$F$13+Rates!$F$17))+Rates!$F$26</f>
        <v>16896.42078</v>
      </c>
      <c r="E863" s="46">
        <f t="shared" si="52"/>
        <v>3718.5677099999994</v>
      </c>
      <c r="F863" s="47">
        <f t="shared" si="53"/>
        <v>0.28218312119942307</v>
      </c>
      <c r="G863" s="51">
        <f>'NEG Commercial'!E863</f>
        <v>1</v>
      </c>
      <c r="H863" s="48">
        <f t="shared" si="54"/>
        <v>9.6417139110648316E-6</v>
      </c>
      <c r="I863" s="48">
        <f t="shared" si="55"/>
        <v>0.9991033206062675</v>
      </c>
      <c r="K863" s="72"/>
      <c r="L863" s="72"/>
    </row>
    <row r="864" spans="2:12" x14ac:dyDescent="0.2">
      <c r="B864" s="51">
        <f>'NEG Commercial'!C864</f>
        <v>23459</v>
      </c>
      <c r="C864" s="45">
        <f>IF('NEG Commercial Win'!B864&gt;40,40*(Rates!$E$13+Rates!$E$17)+('NEG Commercial Win'!B864-40)*(Rates!$E$13+Rates!$E$19),'NEG Commercial Win'!B864*(Rates!$E$13+Rates!$E$17))+Rates!$E$26</f>
        <v>13325.046870000002</v>
      </c>
      <c r="D864" s="45">
        <f>IF('NEG Commercial Win'!B864&gt;40,40*(Rates!$F$13+Rates!$F$17)+('NEG Commercial Win'!B864-40)*(Rates!$F$13+Rates!$F$19),'NEG Commercial Win'!B864*(Rates!$F$13+Rates!$F$17))+Rates!$F$26</f>
        <v>17085.289980000001</v>
      </c>
      <c r="E864" s="46">
        <f t="shared" si="52"/>
        <v>3760.2431099999994</v>
      </c>
      <c r="F864" s="47">
        <f t="shared" si="53"/>
        <v>0.28219361227657724</v>
      </c>
      <c r="G864" s="51">
        <f>'NEG Commercial'!E864</f>
        <v>1</v>
      </c>
      <c r="H864" s="48">
        <f t="shared" si="54"/>
        <v>9.6417139110648316E-6</v>
      </c>
      <c r="I864" s="48">
        <f t="shared" si="55"/>
        <v>0.99911296232017854</v>
      </c>
      <c r="K864" s="72"/>
      <c r="L864" s="72"/>
    </row>
    <row r="865" spans="2:12" x14ac:dyDescent="0.2">
      <c r="B865" s="51">
        <f>'NEG Commercial'!C865</f>
        <v>23619</v>
      </c>
      <c r="C865" s="45">
        <f>IF('NEG Commercial Win'!B865&gt;40,40*(Rates!$E$13+Rates!$E$17)+('NEG Commercial Win'!B865-40)*(Rates!$E$13+Rates!$E$19),'NEG Commercial Win'!B865*(Rates!$E$13+Rates!$E$17))+Rates!$E$26</f>
        <v>13415.627670000002</v>
      </c>
      <c r="D865" s="45">
        <f>IF('NEG Commercial Win'!B865&gt;40,40*(Rates!$F$13+Rates!$F$17)+('NEG Commercial Win'!B865-40)*(Rates!$F$13+Rates!$F$19),'NEG Commercial Win'!B865*(Rates!$F$13+Rates!$F$17))+Rates!$F$26</f>
        <v>17201.517180000003</v>
      </c>
      <c r="E865" s="46">
        <f t="shared" si="52"/>
        <v>3785.8895100000009</v>
      </c>
      <c r="F865" s="47">
        <f t="shared" si="53"/>
        <v>0.28219995389898894</v>
      </c>
      <c r="G865" s="51">
        <f>'NEG Commercial'!E865</f>
        <v>2</v>
      </c>
      <c r="H865" s="48">
        <f t="shared" si="54"/>
        <v>1.9283427822129663E-5</v>
      </c>
      <c r="I865" s="48">
        <f t="shared" si="55"/>
        <v>0.99913224574800064</v>
      </c>
      <c r="K865" s="72"/>
      <c r="L865" s="72"/>
    </row>
    <row r="866" spans="2:12" x14ac:dyDescent="0.2">
      <c r="B866" s="51">
        <f>'NEG Commercial'!C866</f>
        <v>23759</v>
      </c>
      <c r="C866" s="45">
        <f>IF('NEG Commercial Win'!B866&gt;40,40*(Rates!$E$13+Rates!$E$17)+('NEG Commercial Win'!B866-40)*(Rates!$E$13+Rates!$E$19),'NEG Commercial Win'!B866*(Rates!$E$13+Rates!$E$17))+Rates!$E$26</f>
        <v>13494.885870000002</v>
      </c>
      <c r="D866" s="45">
        <f>IF('NEG Commercial Win'!B866&gt;40,40*(Rates!$F$13+Rates!$F$17)+('NEG Commercial Win'!B866-40)*(Rates!$F$13+Rates!$F$19),'NEG Commercial Win'!B866*(Rates!$F$13+Rates!$F$17))+Rates!$F$26</f>
        <v>17303.215980000001</v>
      </c>
      <c r="E866" s="46">
        <f t="shared" si="52"/>
        <v>3808.330109999999</v>
      </c>
      <c r="F866" s="47">
        <f t="shared" si="53"/>
        <v>0.28220543298303558</v>
      </c>
      <c r="G866" s="51">
        <f>'NEG Commercial'!E866</f>
        <v>1</v>
      </c>
      <c r="H866" s="48">
        <f t="shared" si="54"/>
        <v>9.6417139110648316E-6</v>
      </c>
      <c r="I866" s="48">
        <f t="shared" si="55"/>
        <v>0.99914188746191168</v>
      </c>
      <c r="K866" s="72"/>
      <c r="L866" s="72"/>
    </row>
    <row r="867" spans="2:12" x14ac:dyDescent="0.2">
      <c r="B867" s="51">
        <f>'NEG Commercial'!C867</f>
        <v>23779</v>
      </c>
      <c r="C867" s="45">
        <f>IF('NEG Commercial Win'!B867&gt;40,40*(Rates!$E$13+Rates!$E$17)+('NEG Commercial Win'!B867-40)*(Rates!$E$13+Rates!$E$19),'NEG Commercial Win'!B867*(Rates!$E$13+Rates!$E$17))+Rates!$E$26</f>
        <v>13506.208470000001</v>
      </c>
      <c r="D867" s="45">
        <f>IF('NEG Commercial Win'!B867&gt;40,40*(Rates!$F$13+Rates!$F$17)+('NEG Commercial Win'!B867-40)*(Rates!$F$13+Rates!$F$19),'NEG Commercial Win'!B867*(Rates!$F$13+Rates!$F$17))+Rates!$F$26</f>
        <v>17317.74438</v>
      </c>
      <c r="E867" s="46">
        <f t="shared" si="52"/>
        <v>3811.5359099999987</v>
      </c>
      <c r="F867" s="47">
        <f t="shared" si="53"/>
        <v>0.28220621045989219</v>
      </c>
      <c r="G867" s="51">
        <f>'NEG Commercial'!E867</f>
        <v>1</v>
      </c>
      <c r="H867" s="48">
        <f t="shared" si="54"/>
        <v>9.6417139110648316E-6</v>
      </c>
      <c r="I867" s="48">
        <f t="shared" si="55"/>
        <v>0.99915152917582273</v>
      </c>
      <c r="K867" s="72"/>
      <c r="L867" s="72"/>
    </row>
    <row r="868" spans="2:12" x14ac:dyDescent="0.2">
      <c r="B868" s="51">
        <f>'NEG Commercial'!C868</f>
        <v>23979</v>
      </c>
      <c r="C868" s="45">
        <f>IF('NEG Commercial Win'!B868&gt;40,40*(Rates!$E$13+Rates!$E$17)+('NEG Commercial Win'!B868-40)*(Rates!$E$13+Rates!$E$19),'NEG Commercial Win'!B868*(Rates!$E$13+Rates!$E$17))+Rates!$E$26</f>
        <v>13619.434470000002</v>
      </c>
      <c r="D868" s="45">
        <f>IF('NEG Commercial Win'!B868&gt;40,40*(Rates!$F$13+Rates!$F$17)+('NEG Commercial Win'!B868-40)*(Rates!$F$13+Rates!$F$19),'NEG Commercial Win'!B868*(Rates!$F$13+Rates!$F$17))+Rates!$F$26</f>
        <v>17463.02838</v>
      </c>
      <c r="E868" s="46">
        <f t="shared" si="52"/>
        <v>3843.5939099999978</v>
      </c>
      <c r="F868" s="47">
        <f t="shared" si="53"/>
        <v>0.28221391412884395</v>
      </c>
      <c r="G868" s="51">
        <f>'NEG Commercial'!E868</f>
        <v>1</v>
      </c>
      <c r="H868" s="48">
        <f t="shared" si="54"/>
        <v>9.6417139110648316E-6</v>
      </c>
      <c r="I868" s="48">
        <f t="shared" si="55"/>
        <v>0.99916117088973377</v>
      </c>
      <c r="K868" s="72"/>
      <c r="L868" s="72"/>
    </row>
    <row r="869" spans="2:12" x14ac:dyDescent="0.2">
      <c r="B869" s="51">
        <f>'NEG Commercial'!C869</f>
        <v>24019</v>
      </c>
      <c r="C869" s="45">
        <f>IF('NEG Commercial Win'!B869&gt;40,40*(Rates!$E$13+Rates!$E$17)+('NEG Commercial Win'!B869-40)*(Rates!$E$13+Rates!$E$19),'NEG Commercial Win'!B869*(Rates!$E$13+Rates!$E$17))+Rates!$E$26</f>
        <v>13642.079670000001</v>
      </c>
      <c r="D869" s="45">
        <f>IF('NEG Commercial Win'!B869&gt;40,40*(Rates!$F$13+Rates!$F$17)+('NEG Commercial Win'!B869-40)*(Rates!$F$13+Rates!$F$19),'NEG Commercial Win'!B869*(Rates!$F$13+Rates!$F$17))+Rates!$F$26</f>
        <v>17492.085180000002</v>
      </c>
      <c r="E869" s="46">
        <f t="shared" si="52"/>
        <v>3850.0055100000009</v>
      </c>
      <c r="F869" s="47">
        <f t="shared" si="53"/>
        <v>0.28221543951736799</v>
      </c>
      <c r="G869" s="51">
        <f>'NEG Commercial'!E869</f>
        <v>1</v>
      </c>
      <c r="H869" s="48">
        <f t="shared" si="54"/>
        <v>9.6417139110648316E-6</v>
      </c>
      <c r="I869" s="48">
        <f t="shared" si="55"/>
        <v>0.99917081260364482</v>
      </c>
      <c r="K869" s="72"/>
      <c r="L869" s="72"/>
    </row>
    <row r="870" spans="2:12" x14ac:dyDescent="0.2">
      <c r="B870" s="51">
        <f>'NEG Commercial'!C870</f>
        <v>24039</v>
      </c>
      <c r="C870" s="45">
        <f>IF('NEG Commercial Win'!B870&gt;40,40*(Rates!$E$13+Rates!$E$17)+('NEG Commercial Win'!B870-40)*(Rates!$E$13+Rates!$E$19),'NEG Commercial Win'!B870*(Rates!$E$13+Rates!$E$17))+Rates!$E$26</f>
        <v>13653.40227</v>
      </c>
      <c r="D870" s="45">
        <f>IF('NEG Commercial Win'!B870&gt;40,40*(Rates!$F$13+Rates!$F$17)+('NEG Commercial Win'!B870-40)*(Rates!$F$13+Rates!$F$19),'NEG Commercial Win'!B870*(Rates!$F$13+Rates!$F$17))+Rates!$F$26</f>
        <v>17506.613580000001</v>
      </c>
      <c r="E870" s="46">
        <f t="shared" si="52"/>
        <v>3853.2113100000006</v>
      </c>
      <c r="F870" s="47">
        <f t="shared" si="53"/>
        <v>0.28221620031415073</v>
      </c>
      <c r="G870" s="51">
        <f>'NEG Commercial'!E870</f>
        <v>2</v>
      </c>
      <c r="H870" s="48">
        <f t="shared" si="54"/>
        <v>1.9283427822129663E-5</v>
      </c>
      <c r="I870" s="48">
        <f t="shared" si="55"/>
        <v>0.99919009603146691</v>
      </c>
      <c r="K870" s="72"/>
      <c r="L870" s="72"/>
    </row>
    <row r="871" spans="2:12" x14ac:dyDescent="0.2">
      <c r="B871" s="51">
        <f>'NEG Commercial'!C871</f>
        <v>24119</v>
      </c>
      <c r="C871" s="45">
        <f>IF('NEG Commercial Win'!B871&gt;40,40*(Rates!$E$13+Rates!$E$17)+('NEG Commercial Win'!B871-40)*(Rates!$E$13+Rates!$E$19),'NEG Commercial Win'!B871*(Rates!$E$13+Rates!$E$17))+Rates!$E$26</f>
        <v>13698.692670000002</v>
      </c>
      <c r="D871" s="45">
        <f>IF('NEG Commercial Win'!B871&gt;40,40*(Rates!$F$13+Rates!$F$17)+('NEG Commercial Win'!B871-40)*(Rates!$F$13+Rates!$F$19),'NEG Commercial Win'!B871*(Rates!$F$13+Rates!$F$17))+Rates!$F$26</f>
        <v>17564.727180000002</v>
      </c>
      <c r="E871" s="46">
        <f t="shared" si="52"/>
        <v>3866.0345099999995</v>
      </c>
      <c r="F871" s="47">
        <f t="shared" si="53"/>
        <v>0.28221923092461049</v>
      </c>
      <c r="G871" s="51">
        <f>'NEG Commercial'!E871</f>
        <v>1</v>
      </c>
      <c r="H871" s="48">
        <f t="shared" si="54"/>
        <v>9.6417139110648316E-6</v>
      </c>
      <c r="I871" s="48">
        <f t="shared" si="55"/>
        <v>0.99919973774537796</v>
      </c>
      <c r="K871" s="72"/>
      <c r="L871" s="72"/>
    </row>
    <row r="872" spans="2:12" x14ac:dyDescent="0.2">
      <c r="B872" s="51">
        <f>'NEG Commercial'!C872</f>
        <v>24279</v>
      </c>
      <c r="C872" s="45">
        <f>IF('NEG Commercial Win'!B872&gt;40,40*(Rates!$E$13+Rates!$E$17)+('NEG Commercial Win'!B872-40)*(Rates!$E$13+Rates!$E$19),'NEG Commercial Win'!B872*(Rates!$E$13+Rates!$E$17))+Rates!$E$26</f>
        <v>13789.273470000002</v>
      </c>
      <c r="D872" s="45">
        <f>IF('NEG Commercial Win'!B872&gt;40,40*(Rates!$F$13+Rates!$F$17)+('NEG Commercial Win'!B872-40)*(Rates!$F$13+Rates!$F$19),'NEG Commercial Win'!B872*(Rates!$F$13+Rates!$F$17))+Rates!$F$26</f>
        <v>17680.954379999999</v>
      </c>
      <c r="E872" s="46">
        <f t="shared" si="52"/>
        <v>3891.6809099999973</v>
      </c>
      <c r="F872" s="47">
        <f t="shared" si="53"/>
        <v>0.28222523242190778</v>
      </c>
      <c r="G872" s="51">
        <f>'NEG Commercial'!E872</f>
        <v>1</v>
      </c>
      <c r="H872" s="48">
        <f t="shared" si="54"/>
        <v>9.6417139110648316E-6</v>
      </c>
      <c r="I872" s="48">
        <f t="shared" si="55"/>
        <v>0.999209379459289</v>
      </c>
      <c r="K872" s="72"/>
      <c r="L872" s="72"/>
    </row>
    <row r="873" spans="2:12" x14ac:dyDescent="0.2">
      <c r="B873" s="51">
        <f>'NEG Commercial'!C873</f>
        <v>24359</v>
      </c>
      <c r="C873" s="45">
        <f>IF('NEG Commercial Win'!B873&gt;40,40*(Rates!$E$13+Rates!$E$17)+('NEG Commercial Win'!B873-40)*(Rates!$E$13+Rates!$E$19),'NEG Commercial Win'!B873*(Rates!$E$13+Rates!$E$17))+Rates!$E$26</f>
        <v>13834.563870000002</v>
      </c>
      <c r="D873" s="45">
        <f>IF('NEG Commercial Win'!B873&gt;40,40*(Rates!$F$13+Rates!$F$17)+('NEG Commercial Win'!B873-40)*(Rates!$F$13+Rates!$F$19),'NEG Commercial Win'!B873*(Rates!$F$13+Rates!$F$17))+Rates!$F$26</f>
        <v>17739.06798</v>
      </c>
      <c r="E873" s="46">
        <f t="shared" si="52"/>
        <v>3904.504109999998</v>
      </c>
      <c r="F873" s="47">
        <f t="shared" si="53"/>
        <v>0.28222820369978152</v>
      </c>
      <c r="G873" s="51">
        <f>'NEG Commercial'!E873</f>
        <v>1</v>
      </c>
      <c r="H873" s="48">
        <f t="shared" si="54"/>
        <v>9.6417139110648316E-6</v>
      </c>
      <c r="I873" s="48">
        <f t="shared" si="55"/>
        <v>0.99921902117320005</v>
      </c>
      <c r="K873" s="72"/>
      <c r="L873" s="72"/>
    </row>
    <row r="874" spans="2:12" x14ac:dyDescent="0.2">
      <c r="B874" s="51">
        <f>'NEG Commercial'!C874</f>
        <v>24419</v>
      </c>
      <c r="C874" s="45">
        <f>IF('NEG Commercial Win'!B874&gt;40,40*(Rates!$E$13+Rates!$E$17)+('NEG Commercial Win'!B874-40)*(Rates!$E$13+Rates!$E$19),'NEG Commercial Win'!B874*(Rates!$E$13+Rates!$E$17))+Rates!$E$26</f>
        <v>13868.531670000002</v>
      </c>
      <c r="D874" s="45">
        <f>IF('NEG Commercial Win'!B874&gt;40,40*(Rates!$F$13+Rates!$F$17)+('NEG Commercial Win'!B874-40)*(Rates!$F$13+Rates!$F$19),'NEG Commercial Win'!B874*(Rates!$F$13+Rates!$F$17))+Rates!$F$26</f>
        <v>17782.653180000001</v>
      </c>
      <c r="E874" s="46">
        <f t="shared" si="52"/>
        <v>3914.121509999999</v>
      </c>
      <c r="F874" s="47">
        <f t="shared" si="53"/>
        <v>0.28223041942262073</v>
      </c>
      <c r="G874" s="51">
        <f>'NEG Commercial'!E874</f>
        <v>1</v>
      </c>
      <c r="H874" s="48">
        <f t="shared" si="54"/>
        <v>9.6417139110648316E-6</v>
      </c>
      <c r="I874" s="48">
        <f t="shared" si="55"/>
        <v>0.9992286628871111</v>
      </c>
      <c r="K874" s="72"/>
      <c r="L874" s="72"/>
    </row>
    <row r="875" spans="2:12" x14ac:dyDescent="0.2">
      <c r="B875" s="51">
        <f>'NEG Commercial'!C875</f>
        <v>24439</v>
      </c>
      <c r="C875" s="45">
        <f>IF('NEG Commercial Win'!B875&gt;40,40*(Rates!$E$13+Rates!$E$17)+('NEG Commercial Win'!B875-40)*(Rates!$E$13+Rates!$E$19),'NEG Commercial Win'!B875*(Rates!$E$13+Rates!$E$17))+Rates!$E$26</f>
        <v>13879.854270000002</v>
      </c>
      <c r="D875" s="45">
        <f>IF('NEG Commercial Win'!B875&gt;40,40*(Rates!$F$13+Rates!$F$17)+('NEG Commercial Win'!B875-40)*(Rates!$F$13+Rates!$F$19),'NEG Commercial Win'!B875*(Rates!$F$13+Rates!$F$17))+Rates!$F$26</f>
        <v>17797.18158</v>
      </c>
      <c r="E875" s="46">
        <f t="shared" si="52"/>
        <v>3917.3273099999988</v>
      </c>
      <c r="F875" s="47">
        <f t="shared" si="53"/>
        <v>0.28223115558690937</v>
      </c>
      <c r="G875" s="51">
        <f>'NEG Commercial'!E875</f>
        <v>1</v>
      </c>
      <c r="H875" s="48">
        <f t="shared" si="54"/>
        <v>9.6417139110648316E-6</v>
      </c>
      <c r="I875" s="48">
        <f t="shared" si="55"/>
        <v>0.99923830460102214</v>
      </c>
      <c r="K875" s="72"/>
      <c r="L875" s="72"/>
    </row>
    <row r="876" spans="2:12" x14ac:dyDescent="0.2">
      <c r="B876" s="51">
        <f>'NEG Commercial'!C876</f>
        <v>24479</v>
      </c>
      <c r="C876" s="45">
        <f>IF('NEG Commercial Win'!B876&gt;40,40*(Rates!$E$13+Rates!$E$17)+('NEG Commercial Win'!B876-40)*(Rates!$E$13+Rates!$E$19),'NEG Commercial Win'!B876*(Rates!$E$13+Rates!$E$17))+Rates!$E$26</f>
        <v>13902.499470000001</v>
      </c>
      <c r="D876" s="45">
        <f>IF('NEG Commercial Win'!B876&gt;40,40*(Rates!$F$13+Rates!$F$17)+('NEG Commercial Win'!B876-40)*(Rates!$F$13+Rates!$F$19),'NEG Commercial Win'!B876*(Rates!$F$13+Rates!$F$17))+Rates!$F$26</f>
        <v>17826.238380000003</v>
      </c>
      <c r="E876" s="46">
        <f t="shared" si="52"/>
        <v>3923.7389100000019</v>
      </c>
      <c r="F876" s="47">
        <f t="shared" si="53"/>
        <v>0.28223262431816526</v>
      </c>
      <c r="G876" s="51">
        <f>'NEG Commercial'!E876</f>
        <v>1</v>
      </c>
      <c r="H876" s="48">
        <f t="shared" si="54"/>
        <v>9.6417139110648316E-6</v>
      </c>
      <c r="I876" s="48">
        <f t="shared" si="55"/>
        <v>0.99924794631493319</v>
      </c>
      <c r="K876" s="72"/>
      <c r="L876" s="72"/>
    </row>
    <row r="877" spans="2:12" x14ac:dyDescent="0.2">
      <c r="B877" s="51">
        <f>'NEG Commercial'!C877</f>
        <v>24559</v>
      </c>
      <c r="C877" s="45">
        <f>IF('NEG Commercial Win'!B877&gt;40,40*(Rates!$E$13+Rates!$E$17)+('NEG Commercial Win'!B877-40)*(Rates!$E$13+Rates!$E$19),'NEG Commercial Win'!B877*(Rates!$E$13+Rates!$E$17))+Rates!$E$26</f>
        <v>13947.789870000001</v>
      </c>
      <c r="D877" s="45">
        <f>IF('NEG Commercial Win'!B877&gt;40,40*(Rates!$F$13+Rates!$F$17)+('NEG Commercial Win'!B877-40)*(Rates!$F$13+Rates!$F$19),'NEG Commercial Win'!B877*(Rates!$F$13+Rates!$F$17))+Rates!$F$26</f>
        <v>17884.351979999999</v>
      </c>
      <c r="E877" s="46">
        <f t="shared" si="52"/>
        <v>3936.5621099999989</v>
      </c>
      <c r="F877" s="47">
        <f t="shared" si="53"/>
        <v>0.28223554747315666</v>
      </c>
      <c r="G877" s="51">
        <f>'NEG Commercial'!E877</f>
        <v>1</v>
      </c>
      <c r="H877" s="48">
        <f t="shared" si="54"/>
        <v>9.6417139110648316E-6</v>
      </c>
      <c r="I877" s="48">
        <f t="shared" si="55"/>
        <v>0.99925758802884423</v>
      </c>
      <c r="K877" s="72"/>
      <c r="L877" s="72"/>
    </row>
    <row r="878" spans="2:12" x14ac:dyDescent="0.2">
      <c r="B878" s="51">
        <f>'NEG Commercial'!C878</f>
        <v>24599</v>
      </c>
      <c r="C878" s="45">
        <f>IF('NEG Commercial Win'!B878&gt;40,40*(Rates!$E$13+Rates!$E$17)+('NEG Commercial Win'!B878-40)*(Rates!$E$13+Rates!$E$19),'NEG Commercial Win'!B878*(Rates!$E$13+Rates!$E$17))+Rates!$E$26</f>
        <v>13970.435070000001</v>
      </c>
      <c r="D878" s="45">
        <f>IF('NEG Commercial Win'!B878&gt;40,40*(Rates!$F$13+Rates!$F$17)+('NEG Commercial Win'!B878-40)*(Rates!$F$13+Rates!$F$19),'NEG Commercial Win'!B878*(Rates!$F$13+Rates!$F$17))+Rates!$F$26</f>
        <v>17913.408780000002</v>
      </c>
      <c r="E878" s="46">
        <f t="shared" si="52"/>
        <v>3942.9737100000002</v>
      </c>
      <c r="F878" s="47">
        <f t="shared" si="53"/>
        <v>0.28223700194327589</v>
      </c>
      <c r="G878" s="51">
        <f>'NEG Commercial'!E878</f>
        <v>1</v>
      </c>
      <c r="H878" s="48">
        <f t="shared" si="54"/>
        <v>9.6417139110648316E-6</v>
      </c>
      <c r="I878" s="48">
        <f t="shared" si="55"/>
        <v>0.99926722974275528</v>
      </c>
      <c r="K878" s="72"/>
      <c r="L878" s="72"/>
    </row>
    <row r="879" spans="2:12" x14ac:dyDescent="0.2">
      <c r="B879" s="51">
        <f>'NEG Commercial'!C879</f>
        <v>24639</v>
      </c>
      <c r="C879" s="45">
        <f>IF('NEG Commercial Win'!B879&gt;40,40*(Rates!$E$13+Rates!$E$17)+('NEG Commercial Win'!B879-40)*(Rates!$E$13+Rates!$E$19),'NEG Commercial Win'!B879*(Rates!$E$13+Rates!$E$17))+Rates!$E$26</f>
        <v>13993.080270000002</v>
      </c>
      <c r="D879" s="45">
        <f>IF('NEG Commercial Win'!B879&gt;40,40*(Rates!$F$13+Rates!$F$17)+('NEG Commercial Win'!B879-40)*(Rates!$F$13+Rates!$F$19),'NEG Commercial Win'!B879*(Rates!$F$13+Rates!$F$17))+Rates!$F$26</f>
        <v>17942.46558</v>
      </c>
      <c r="E879" s="46">
        <f t="shared" si="52"/>
        <v>3949.3853099999978</v>
      </c>
      <c r="F879" s="47">
        <f t="shared" si="53"/>
        <v>0.28223845170581568</v>
      </c>
      <c r="G879" s="51">
        <f>'NEG Commercial'!E879</f>
        <v>1</v>
      </c>
      <c r="H879" s="48">
        <f t="shared" si="54"/>
        <v>9.6417139110648316E-6</v>
      </c>
      <c r="I879" s="48">
        <f t="shared" si="55"/>
        <v>0.99927687145666633</v>
      </c>
      <c r="K879" s="72"/>
      <c r="L879" s="72"/>
    </row>
    <row r="880" spans="2:12" x14ac:dyDescent="0.2">
      <c r="B880" s="51">
        <f>'NEG Commercial'!C880</f>
        <v>24839</v>
      </c>
      <c r="C880" s="45">
        <f>IF('NEG Commercial Win'!B880&gt;40,40*(Rates!$E$13+Rates!$E$17)+('NEG Commercial Win'!B880-40)*(Rates!$E$13+Rates!$E$19),'NEG Commercial Win'!B880*(Rates!$E$13+Rates!$E$17))+Rates!$E$26</f>
        <v>14106.306270000001</v>
      </c>
      <c r="D880" s="45">
        <f>IF('NEG Commercial Win'!B880&gt;40,40*(Rates!$F$13+Rates!$F$17)+('NEG Commercial Win'!B880-40)*(Rates!$F$13+Rates!$F$19),'NEG Commercial Win'!B880*(Rates!$F$13+Rates!$F$17))+Rates!$F$26</f>
        <v>18087.74958</v>
      </c>
      <c r="E880" s="46">
        <f t="shared" si="52"/>
        <v>3981.4433099999987</v>
      </c>
      <c r="F880" s="47">
        <f t="shared" si="53"/>
        <v>0.28224563069833292</v>
      </c>
      <c r="G880" s="51">
        <f>'NEG Commercial'!E880</f>
        <v>1</v>
      </c>
      <c r="H880" s="48">
        <f t="shared" si="54"/>
        <v>9.6417139110648316E-6</v>
      </c>
      <c r="I880" s="48">
        <f t="shared" si="55"/>
        <v>0.99928651317057737</v>
      </c>
      <c r="K880" s="72"/>
      <c r="L880" s="72"/>
    </row>
    <row r="881" spans="2:12" x14ac:dyDescent="0.2">
      <c r="B881" s="51">
        <f>'NEG Commercial'!C881</f>
        <v>25019</v>
      </c>
      <c r="C881" s="45">
        <f>IF('NEG Commercial Win'!B881&gt;40,40*(Rates!$E$13+Rates!$E$17)+('NEG Commercial Win'!B881-40)*(Rates!$E$13+Rates!$E$19),'NEG Commercial Win'!B881*(Rates!$E$13+Rates!$E$17))+Rates!$E$26</f>
        <v>14208.209670000002</v>
      </c>
      <c r="D881" s="45">
        <f>IF('NEG Commercial Win'!B881&gt;40,40*(Rates!$F$13+Rates!$F$17)+('NEG Commercial Win'!B881-40)*(Rates!$F$13+Rates!$F$19),'NEG Commercial Win'!B881*(Rates!$F$13+Rates!$F$17))+Rates!$F$26</f>
        <v>18218.50518</v>
      </c>
      <c r="E881" s="46">
        <f t="shared" si="52"/>
        <v>4010.2955099999981</v>
      </c>
      <c r="F881" s="47">
        <f t="shared" si="53"/>
        <v>0.28225199396286765</v>
      </c>
      <c r="G881" s="51">
        <f>'NEG Commercial'!E881</f>
        <v>1</v>
      </c>
      <c r="H881" s="48">
        <f t="shared" si="54"/>
        <v>9.6417139110648316E-6</v>
      </c>
      <c r="I881" s="48">
        <f t="shared" si="55"/>
        <v>0.99929615488448842</v>
      </c>
      <c r="K881" s="72"/>
      <c r="L881" s="72"/>
    </row>
    <row r="882" spans="2:12" x14ac:dyDescent="0.2">
      <c r="B882" s="51">
        <f>'NEG Commercial'!C882</f>
        <v>25099</v>
      </c>
      <c r="C882" s="45">
        <f>IF('NEG Commercial Win'!B882&gt;40,40*(Rates!$E$13+Rates!$E$17)+('NEG Commercial Win'!B882-40)*(Rates!$E$13+Rates!$E$19),'NEG Commercial Win'!B882*(Rates!$E$13+Rates!$E$17))+Rates!$E$26</f>
        <v>14253.500070000002</v>
      </c>
      <c r="D882" s="45">
        <f>IF('NEG Commercial Win'!B882&gt;40,40*(Rates!$F$13+Rates!$F$17)+('NEG Commercial Win'!B882-40)*(Rates!$F$13+Rates!$F$19),'NEG Commercial Win'!B882*(Rates!$F$13+Rates!$F$17))+Rates!$F$26</f>
        <v>18276.618780000001</v>
      </c>
      <c r="E882" s="46">
        <f t="shared" si="52"/>
        <v>4023.1187099999988</v>
      </c>
      <c r="F882" s="47">
        <f t="shared" si="53"/>
        <v>0.28225479287488425</v>
      </c>
      <c r="G882" s="51">
        <f>'NEG Commercial'!E882</f>
        <v>1</v>
      </c>
      <c r="H882" s="48">
        <f t="shared" si="54"/>
        <v>9.6417139110648316E-6</v>
      </c>
      <c r="I882" s="48">
        <f t="shared" si="55"/>
        <v>0.99930579659839947</v>
      </c>
      <c r="K882" s="72"/>
      <c r="L882" s="72"/>
    </row>
    <row r="883" spans="2:12" x14ac:dyDescent="0.2">
      <c r="B883" s="51">
        <f>'NEG Commercial'!C883</f>
        <v>25159</v>
      </c>
      <c r="C883" s="45">
        <f>IF('NEG Commercial Win'!B883&gt;40,40*(Rates!$E$13+Rates!$E$17)+('NEG Commercial Win'!B883-40)*(Rates!$E$13+Rates!$E$19),'NEG Commercial Win'!B883*(Rates!$E$13+Rates!$E$17))+Rates!$E$26</f>
        <v>14287.467870000002</v>
      </c>
      <c r="D883" s="45">
        <f>IF('NEG Commercial Win'!B883&gt;40,40*(Rates!$F$13+Rates!$F$17)+('NEG Commercial Win'!B883-40)*(Rates!$F$13+Rates!$F$19),'NEG Commercial Win'!B883*(Rates!$F$13+Rates!$F$17))+Rates!$F$26</f>
        <v>18320.203980000002</v>
      </c>
      <c r="E883" s="46">
        <f t="shared" si="52"/>
        <v>4032.7361099999998</v>
      </c>
      <c r="F883" s="47">
        <f t="shared" si="53"/>
        <v>0.28225688041389796</v>
      </c>
      <c r="G883" s="51">
        <f>'NEG Commercial'!E883</f>
        <v>1</v>
      </c>
      <c r="H883" s="48">
        <f t="shared" si="54"/>
        <v>9.6417139110648316E-6</v>
      </c>
      <c r="I883" s="48">
        <f t="shared" si="55"/>
        <v>0.99931543831231051</v>
      </c>
      <c r="K883" s="72"/>
      <c r="L883" s="72"/>
    </row>
    <row r="884" spans="2:12" x14ac:dyDescent="0.2">
      <c r="B884" s="51">
        <f>'NEG Commercial'!C884</f>
        <v>25239</v>
      </c>
      <c r="C884" s="45">
        <f>IF('NEG Commercial Win'!B884&gt;40,40*(Rates!$E$13+Rates!$E$17)+('NEG Commercial Win'!B884-40)*(Rates!$E$13+Rates!$E$19),'NEG Commercial Win'!B884*(Rates!$E$13+Rates!$E$17))+Rates!$E$26</f>
        <v>14332.758270000002</v>
      </c>
      <c r="D884" s="45">
        <f>IF('NEG Commercial Win'!B884&gt;40,40*(Rates!$F$13+Rates!$F$17)+('NEG Commercial Win'!B884-40)*(Rates!$F$13+Rates!$F$19),'NEG Commercial Win'!B884*(Rates!$F$13+Rates!$F$17))+Rates!$F$26</f>
        <v>18378.317580000003</v>
      </c>
      <c r="E884" s="46">
        <f t="shared" si="52"/>
        <v>4045.5593100000006</v>
      </c>
      <c r="F884" s="47">
        <f t="shared" si="53"/>
        <v>0.28225964840750783</v>
      </c>
      <c r="G884" s="51">
        <f>'NEG Commercial'!E884</f>
        <v>3</v>
      </c>
      <c r="H884" s="48">
        <f t="shared" si="54"/>
        <v>2.8925141733194491E-5</v>
      </c>
      <c r="I884" s="48">
        <f t="shared" si="55"/>
        <v>0.99934436345404376</v>
      </c>
      <c r="K884" s="72"/>
      <c r="L884" s="72"/>
    </row>
    <row r="885" spans="2:12" x14ac:dyDescent="0.2">
      <c r="B885" s="51">
        <f>'NEG Commercial'!C885</f>
        <v>25319</v>
      </c>
      <c r="C885" s="45">
        <f>IF('NEG Commercial Win'!B885&gt;40,40*(Rates!$E$13+Rates!$E$17)+('NEG Commercial Win'!B885-40)*(Rates!$E$13+Rates!$E$19),'NEG Commercial Win'!B885*(Rates!$E$13+Rates!$E$17))+Rates!$E$26</f>
        <v>14378.048670000002</v>
      </c>
      <c r="D885" s="45">
        <f>IF('NEG Commercial Win'!B885&gt;40,40*(Rates!$F$13+Rates!$F$17)+('NEG Commercial Win'!B885-40)*(Rates!$F$13+Rates!$F$19),'NEG Commercial Win'!B885*(Rates!$F$13+Rates!$F$17))+Rates!$F$26</f>
        <v>18436.43118</v>
      </c>
      <c r="E885" s="46">
        <f t="shared" si="52"/>
        <v>4058.3825099999976</v>
      </c>
      <c r="F885" s="47">
        <f t="shared" si="53"/>
        <v>0.2822623989629322</v>
      </c>
      <c r="G885" s="51">
        <f>'NEG Commercial'!E885</f>
        <v>1</v>
      </c>
      <c r="H885" s="48">
        <f t="shared" si="54"/>
        <v>9.6417139110648316E-6</v>
      </c>
      <c r="I885" s="48">
        <f t="shared" si="55"/>
        <v>0.99935400516795481</v>
      </c>
      <c r="K885" s="72"/>
      <c r="L885" s="72"/>
    </row>
    <row r="886" spans="2:12" x14ac:dyDescent="0.2">
      <c r="B886" s="51">
        <f>'NEG Commercial'!C886</f>
        <v>25379</v>
      </c>
      <c r="C886" s="45">
        <f>IF('NEG Commercial Win'!B886&gt;40,40*(Rates!$E$13+Rates!$E$17)+('NEG Commercial Win'!B886-40)*(Rates!$E$13+Rates!$E$19),'NEG Commercial Win'!B886*(Rates!$E$13+Rates!$E$17))+Rates!$E$26</f>
        <v>14412.01647</v>
      </c>
      <c r="D886" s="45">
        <f>IF('NEG Commercial Win'!B886&gt;40,40*(Rates!$F$13+Rates!$F$17)+('NEG Commercial Win'!B886-40)*(Rates!$F$13+Rates!$F$19),'NEG Commercial Win'!B886*(Rates!$F$13+Rates!$F$17))+Rates!$F$26</f>
        <v>18480.016380000001</v>
      </c>
      <c r="E886" s="46">
        <f t="shared" si="52"/>
        <v>4067.9999100000005</v>
      </c>
      <c r="F886" s="47">
        <f t="shared" si="53"/>
        <v>0.28226445053458921</v>
      </c>
      <c r="G886" s="51">
        <f>'NEG Commercial'!E886</f>
        <v>1</v>
      </c>
      <c r="H886" s="48">
        <f t="shared" si="54"/>
        <v>9.6417139110648316E-6</v>
      </c>
      <c r="I886" s="48">
        <f t="shared" si="55"/>
        <v>0.99936364688186585</v>
      </c>
      <c r="K886" s="72"/>
      <c r="L886" s="72"/>
    </row>
    <row r="887" spans="2:12" x14ac:dyDescent="0.2">
      <c r="B887" s="51">
        <f>'NEG Commercial'!C887</f>
        <v>25679</v>
      </c>
      <c r="C887" s="45">
        <f>IF('NEG Commercial Win'!B887&gt;40,40*(Rates!$E$13+Rates!$E$17)+('NEG Commercial Win'!B887-40)*(Rates!$E$13+Rates!$E$19),'NEG Commercial Win'!B887*(Rates!$E$13+Rates!$E$17))+Rates!$E$26</f>
        <v>14581.85547</v>
      </c>
      <c r="D887" s="45">
        <f>IF('NEG Commercial Win'!B887&gt;40,40*(Rates!$F$13+Rates!$F$17)+('NEG Commercial Win'!B887-40)*(Rates!$F$13+Rates!$F$19),'NEG Commercial Win'!B887*(Rates!$F$13+Rates!$F$17))+Rates!$F$26</f>
        <v>18697.94238</v>
      </c>
      <c r="E887" s="46">
        <f t="shared" si="52"/>
        <v>4116.08691</v>
      </c>
      <c r="F887" s="47">
        <f t="shared" si="53"/>
        <v>0.28227456502145676</v>
      </c>
      <c r="G887" s="51">
        <f>'NEG Commercial'!E887</f>
        <v>1</v>
      </c>
      <c r="H887" s="48">
        <f t="shared" si="54"/>
        <v>9.6417139110648316E-6</v>
      </c>
      <c r="I887" s="48">
        <f t="shared" si="55"/>
        <v>0.9993732885957769</v>
      </c>
      <c r="K887" s="72"/>
      <c r="L887" s="72"/>
    </row>
    <row r="888" spans="2:12" x14ac:dyDescent="0.2">
      <c r="B888" s="51">
        <f>'NEG Commercial'!C888</f>
        <v>25699</v>
      </c>
      <c r="C888" s="45">
        <f>IF('NEG Commercial Win'!B888&gt;40,40*(Rates!$E$13+Rates!$E$17)+('NEG Commercial Win'!B888-40)*(Rates!$E$13+Rates!$E$19),'NEG Commercial Win'!B888*(Rates!$E$13+Rates!$E$17))+Rates!$E$26</f>
        <v>14593.178070000002</v>
      </c>
      <c r="D888" s="45">
        <f>IF('NEG Commercial Win'!B888&gt;40,40*(Rates!$F$13+Rates!$F$17)+('NEG Commercial Win'!B888-40)*(Rates!$F$13+Rates!$F$19),'NEG Commercial Win'!B888*(Rates!$F$13+Rates!$F$17))+Rates!$F$26</f>
        <v>18712.47078</v>
      </c>
      <c r="E888" s="46">
        <f t="shared" si="52"/>
        <v>4119.2927099999979</v>
      </c>
      <c r="F888" s="47">
        <f t="shared" si="53"/>
        <v>0.28227523094974455</v>
      </c>
      <c r="G888" s="51">
        <f>'NEG Commercial'!E888</f>
        <v>1</v>
      </c>
      <c r="H888" s="48">
        <f t="shared" si="54"/>
        <v>9.6417139110648316E-6</v>
      </c>
      <c r="I888" s="48">
        <f t="shared" si="55"/>
        <v>0.99938293030968794</v>
      </c>
      <c r="K888" s="72"/>
      <c r="L888" s="72"/>
    </row>
    <row r="889" spans="2:12" x14ac:dyDescent="0.2">
      <c r="B889" s="51">
        <f>'NEG Commercial'!C889</f>
        <v>25779</v>
      </c>
      <c r="C889" s="45">
        <f>IF('NEG Commercial Win'!B889&gt;40,40*(Rates!$E$13+Rates!$E$17)+('NEG Commercial Win'!B889-40)*(Rates!$E$13+Rates!$E$19),'NEG Commercial Win'!B889*(Rates!$E$13+Rates!$E$17))+Rates!$E$26</f>
        <v>14638.468470000002</v>
      </c>
      <c r="D889" s="45">
        <f>IF('NEG Commercial Win'!B889&gt;40,40*(Rates!$F$13+Rates!$F$17)+('NEG Commercial Win'!B889-40)*(Rates!$F$13+Rates!$F$19),'NEG Commercial Win'!B889*(Rates!$F$13+Rates!$F$17))+Rates!$F$26</f>
        <v>18770.58438</v>
      </c>
      <c r="E889" s="46">
        <f t="shared" si="52"/>
        <v>4132.1159099999986</v>
      </c>
      <c r="F889" s="47">
        <f t="shared" si="53"/>
        <v>0.28227788436121815</v>
      </c>
      <c r="G889" s="51">
        <f>'NEG Commercial'!E889</f>
        <v>1</v>
      </c>
      <c r="H889" s="48">
        <f t="shared" si="54"/>
        <v>9.6417139110648316E-6</v>
      </c>
      <c r="I889" s="48">
        <f t="shared" si="55"/>
        <v>0.99939257202359899</v>
      </c>
      <c r="K889" s="72"/>
      <c r="L889" s="72"/>
    </row>
    <row r="890" spans="2:12" x14ac:dyDescent="0.2">
      <c r="B890" s="51">
        <f>'NEG Commercial'!C890</f>
        <v>25939</v>
      </c>
      <c r="C890" s="45">
        <f>IF('NEG Commercial Win'!B890&gt;40,40*(Rates!$E$13+Rates!$E$17)+('NEG Commercial Win'!B890-40)*(Rates!$E$13+Rates!$E$19),'NEG Commercial Win'!B890*(Rates!$E$13+Rates!$E$17))+Rates!$E$26</f>
        <v>14729.049270000001</v>
      </c>
      <c r="D890" s="45">
        <f>IF('NEG Commercial Win'!B890&gt;40,40*(Rates!$F$13+Rates!$F$17)+('NEG Commercial Win'!B890-40)*(Rates!$F$13+Rates!$F$19),'NEG Commercial Win'!B890*(Rates!$F$13+Rates!$F$17))+Rates!$F$26</f>
        <v>18886.811580000001</v>
      </c>
      <c r="E890" s="46">
        <f t="shared" si="52"/>
        <v>4157.7623100000001</v>
      </c>
      <c r="F890" s="47">
        <f t="shared" si="53"/>
        <v>0.28228314223026557</v>
      </c>
      <c r="G890" s="51">
        <f>'NEG Commercial'!E890</f>
        <v>1</v>
      </c>
      <c r="H890" s="48">
        <f t="shared" si="54"/>
        <v>9.6417139110648316E-6</v>
      </c>
      <c r="I890" s="48">
        <f t="shared" si="55"/>
        <v>0.99940221373751004</v>
      </c>
      <c r="K890" s="72"/>
      <c r="L890" s="72"/>
    </row>
    <row r="891" spans="2:12" x14ac:dyDescent="0.2">
      <c r="B891" s="51">
        <f>'NEG Commercial'!C891</f>
        <v>25959</v>
      </c>
      <c r="C891" s="45">
        <f>IF('NEG Commercial Win'!B891&gt;40,40*(Rates!$E$13+Rates!$E$17)+('NEG Commercial Win'!B891-40)*(Rates!$E$13+Rates!$E$19),'NEG Commercial Win'!B891*(Rates!$E$13+Rates!$E$17))+Rates!$E$26</f>
        <v>14740.371870000001</v>
      </c>
      <c r="D891" s="45">
        <f>IF('NEG Commercial Win'!B891&gt;40,40*(Rates!$F$13+Rates!$F$17)+('NEG Commercial Win'!B891-40)*(Rates!$F$13+Rates!$F$19),'NEG Commercial Win'!B891*(Rates!$F$13+Rates!$F$17))+Rates!$F$26</f>
        <v>18901.339980000001</v>
      </c>
      <c r="E891" s="46">
        <f t="shared" si="52"/>
        <v>4160.9681099999998</v>
      </c>
      <c r="F891" s="47">
        <f t="shared" si="53"/>
        <v>0.28228379492029732</v>
      </c>
      <c r="G891" s="51">
        <f>'NEG Commercial'!E891</f>
        <v>1</v>
      </c>
      <c r="H891" s="48">
        <f t="shared" si="54"/>
        <v>9.6417139110648316E-6</v>
      </c>
      <c r="I891" s="48">
        <f t="shared" si="55"/>
        <v>0.99941185545142108</v>
      </c>
      <c r="K891" s="72"/>
      <c r="L891" s="72"/>
    </row>
    <row r="892" spans="2:12" x14ac:dyDescent="0.2">
      <c r="B892" s="51">
        <f>'NEG Commercial'!C892</f>
        <v>25979</v>
      </c>
      <c r="C892" s="45">
        <f>IF('NEG Commercial Win'!B892&gt;40,40*(Rates!$E$13+Rates!$E$17)+('NEG Commercial Win'!B892-40)*(Rates!$E$13+Rates!$E$19),'NEG Commercial Win'!B892*(Rates!$E$13+Rates!$E$17))+Rates!$E$26</f>
        <v>14751.694470000002</v>
      </c>
      <c r="D892" s="45">
        <f>IF('NEG Commercial Win'!B892&gt;40,40*(Rates!$F$13+Rates!$F$17)+('NEG Commercial Win'!B892-40)*(Rates!$F$13+Rates!$F$19),'NEG Commercial Win'!B892*(Rates!$F$13+Rates!$F$17))+Rates!$F$26</f>
        <v>18915.86838</v>
      </c>
      <c r="E892" s="46">
        <f t="shared" si="52"/>
        <v>4164.1739099999977</v>
      </c>
      <c r="F892" s="47">
        <f t="shared" si="53"/>
        <v>0.28228444660839003</v>
      </c>
      <c r="G892" s="51">
        <f>'NEG Commercial'!E892</f>
        <v>1</v>
      </c>
      <c r="H892" s="48">
        <f t="shared" si="54"/>
        <v>9.6417139110648316E-6</v>
      </c>
      <c r="I892" s="48">
        <f t="shared" si="55"/>
        <v>0.99942149716533213</v>
      </c>
      <c r="K892" s="72"/>
      <c r="L892" s="72"/>
    </row>
    <row r="893" spans="2:12" x14ac:dyDescent="0.2">
      <c r="B893" s="51">
        <f>'NEG Commercial'!C893</f>
        <v>26159</v>
      </c>
      <c r="C893" s="45">
        <f>IF('NEG Commercial Win'!B893&gt;40,40*(Rates!$E$13+Rates!$E$17)+('NEG Commercial Win'!B893-40)*(Rates!$E$13+Rates!$E$19),'NEG Commercial Win'!B893*(Rates!$E$13+Rates!$E$17))+Rates!$E$26</f>
        <v>14853.597870000001</v>
      </c>
      <c r="D893" s="45">
        <f>IF('NEG Commercial Win'!B893&gt;40,40*(Rates!$F$13+Rates!$F$17)+('NEG Commercial Win'!B893-40)*(Rates!$F$13+Rates!$F$19),'NEG Commercial Win'!B893*(Rates!$F$13+Rates!$F$17))+Rates!$F$26</f>
        <v>19046.62398</v>
      </c>
      <c r="E893" s="46">
        <f t="shared" si="52"/>
        <v>4193.0261099999989</v>
      </c>
      <c r="F893" s="47">
        <f t="shared" si="53"/>
        <v>0.28229026709203608</v>
      </c>
      <c r="G893" s="51">
        <f>'NEG Commercial'!E893</f>
        <v>1</v>
      </c>
      <c r="H893" s="48">
        <f t="shared" si="54"/>
        <v>9.6417139110648316E-6</v>
      </c>
      <c r="I893" s="48">
        <f t="shared" si="55"/>
        <v>0.99943113887924317</v>
      </c>
      <c r="K893" s="72"/>
      <c r="L893" s="72"/>
    </row>
    <row r="894" spans="2:12" x14ac:dyDescent="0.2">
      <c r="B894" s="51">
        <f>'NEG Commercial'!C894</f>
        <v>26299</v>
      </c>
      <c r="C894" s="45">
        <f>IF('NEG Commercial Win'!B894&gt;40,40*(Rates!$E$13+Rates!$E$17)+('NEG Commercial Win'!B894-40)*(Rates!$E$13+Rates!$E$19),'NEG Commercial Win'!B894*(Rates!$E$13+Rates!$E$17))+Rates!$E$26</f>
        <v>14932.856070000002</v>
      </c>
      <c r="D894" s="45">
        <f>IF('NEG Commercial Win'!B894&gt;40,40*(Rates!$F$13+Rates!$F$17)+('NEG Commercial Win'!B894-40)*(Rates!$F$13+Rates!$F$19),'NEG Commercial Win'!B894*(Rates!$F$13+Rates!$F$17))+Rates!$F$26</f>
        <v>19148.322780000002</v>
      </c>
      <c r="E894" s="46">
        <f t="shared" si="52"/>
        <v>4215.4667100000006</v>
      </c>
      <c r="F894" s="47">
        <f t="shared" si="53"/>
        <v>0.28229473921394327</v>
      </c>
      <c r="G894" s="51">
        <f>'NEG Commercial'!E894</f>
        <v>2</v>
      </c>
      <c r="H894" s="48">
        <f t="shared" si="54"/>
        <v>1.9283427822129663E-5</v>
      </c>
      <c r="I894" s="48">
        <f t="shared" si="55"/>
        <v>0.99945042230706527</v>
      </c>
      <c r="K894" s="72"/>
      <c r="L894" s="72"/>
    </row>
    <row r="895" spans="2:12" x14ac:dyDescent="0.2">
      <c r="B895" s="51">
        <f>'NEG Commercial'!C895</f>
        <v>26459</v>
      </c>
      <c r="C895" s="45">
        <f>IF('NEG Commercial Win'!B895&gt;40,40*(Rates!$E$13+Rates!$E$17)+('NEG Commercial Win'!B895-40)*(Rates!$E$13+Rates!$E$19),'NEG Commercial Win'!B895*(Rates!$E$13+Rates!$E$17))+Rates!$E$26</f>
        <v>15023.436870000001</v>
      </c>
      <c r="D895" s="45">
        <f>IF('NEG Commercial Win'!B895&gt;40,40*(Rates!$F$13+Rates!$F$17)+('NEG Commercial Win'!B895-40)*(Rates!$F$13+Rates!$F$19),'NEG Commercial Win'!B895*(Rates!$F$13+Rates!$F$17))+Rates!$F$26</f>
        <v>19264.54998</v>
      </c>
      <c r="E895" s="46">
        <f t="shared" si="52"/>
        <v>4241.1131099999984</v>
      </c>
      <c r="F895" s="47">
        <f t="shared" si="53"/>
        <v>0.28229979243091785</v>
      </c>
      <c r="G895" s="51">
        <f>'NEG Commercial'!E895</f>
        <v>1</v>
      </c>
      <c r="H895" s="48">
        <f t="shared" si="54"/>
        <v>9.6417139110648316E-6</v>
      </c>
      <c r="I895" s="48">
        <f t="shared" si="55"/>
        <v>0.99946006402097631</v>
      </c>
      <c r="K895" s="72"/>
      <c r="L895" s="72"/>
    </row>
    <row r="896" spans="2:12" x14ac:dyDescent="0.2">
      <c r="B896" s="51">
        <f>'NEG Commercial'!C896</f>
        <v>26579</v>
      </c>
      <c r="C896" s="45">
        <f>IF('NEG Commercial Win'!B896&gt;40,40*(Rates!$E$13+Rates!$E$17)+('NEG Commercial Win'!B896-40)*(Rates!$E$13+Rates!$E$19),'NEG Commercial Win'!B896*(Rates!$E$13+Rates!$E$17))+Rates!$E$26</f>
        <v>15091.372470000002</v>
      </c>
      <c r="D896" s="45">
        <f>IF('NEG Commercial Win'!B896&gt;40,40*(Rates!$F$13+Rates!$F$17)+('NEG Commercial Win'!B896-40)*(Rates!$F$13+Rates!$F$19),'NEG Commercial Win'!B896*(Rates!$F$13+Rates!$F$17))+Rates!$F$26</f>
        <v>19351.720380000002</v>
      </c>
      <c r="E896" s="46">
        <f t="shared" si="52"/>
        <v>4260.3479100000004</v>
      </c>
      <c r="F896" s="47">
        <f t="shared" si="53"/>
        <v>0.28230354253525358</v>
      </c>
      <c r="G896" s="51">
        <f>'NEG Commercial'!E896</f>
        <v>1</v>
      </c>
      <c r="H896" s="48">
        <f t="shared" si="54"/>
        <v>9.6417139110648316E-6</v>
      </c>
      <c r="I896" s="48">
        <f t="shared" si="55"/>
        <v>0.99946970573488736</v>
      </c>
      <c r="K896" s="72"/>
      <c r="L896" s="72"/>
    </row>
    <row r="897" spans="2:12" x14ac:dyDescent="0.2">
      <c r="B897" s="51">
        <f>'NEG Commercial'!C897</f>
        <v>26679</v>
      </c>
      <c r="C897" s="45">
        <f>IF('NEG Commercial Win'!B897&gt;40,40*(Rates!$E$13+Rates!$E$17)+('NEG Commercial Win'!B897-40)*(Rates!$E$13+Rates!$E$19),'NEG Commercial Win'!B897*(Rates!$E$13+Rates!$E$17))+Rates!$E$26</f>
        <v>15147.985470000001</v>
      </c>
      <c r="D897" s="45">
        <f>IF('NEG Commercial Win'!B897&gt;40,40*(Rates!$F$13+Rates!$F$17)+('NEG Commercial Win'!B897-40)*(Rates!$F$13+Rates!$F$19),'NEG Commercial Win'!B897*(Rates!$F$13+Rates!$F$17))+Rates!$F$26</f>
        <v>19424.362380000002</v>
      </c>
      <c r="E897" s="46">
        <f t="shared" si="52"/>
        <v>4276.3769100000009</v>
      </c>
      <c r="F897" s="47">
        <f t="shared" si="53"/>
        <v>0.28230664192735067</v>
      </c>
      <c r="G897" s="51">
        <f>'NEG Commercial'!E897</f>
        <v>1</v>
      </c>
      <c r="H897" s="48">
        <f t="shared" si="54"/>
        <v>9.6417139110648316E-6</v>
      </c>
      <c r="I897" s="48">
        <f t="shared" si="55"/>
        <v>0.99947934744879841</v>
      </c>
      <c r="K897" s="72"/>
      <c r="L897" s="72"/>
    </row>
    <row r="898" spans="2:12" x14ac:dyDescent="0.2">
      <c r="B898" s="51">
        <f>'NEG Commercial'!C898</f>
        <v>26759</v>
      </c>
      <c r="C898" s="45">
        <f>IF('NEG Commercial Win'!B898&gt;40,40*(Rates!$E$13+Rates!$E$17)+('NEG Commercial Win'!B898-40)*(Rates!$E$13+Rates!$E$19),'NEG Commercial Win'!B898*(Rates!$E$13+Rates!$E$17))+Rates!$E$26</f>
        <v>15193.275870000001</v>
      </c>
      <c r="D898" s="45">
        <f>IF('NEG Commercial Win'!B898&gt;40,40*(Rates!$F$13+Rates!$F$17)+('NEG Commercial Win'!B898-40)*(Rates!$F$13+Rates!$F$19),'NEG Commercial Win'!B898*(Rates!$F$13+Rates!$F$17))+Rates!$F$26</f>
        <v>19482.475979999999</v>
      </c>
      <c r="E898" s="46">
        <f t="shared" si="52"/>
        <v>4289.2001099999979</v>
      </c>
      <c r="F898" s="47">
        <f t="shared" si="53"/>
        <v>0.28230910481058735</v>
      </c>
      <c r="G898" s="51">
        <f>'NEG Commercial'!E898</f>
        <v>1</v>
      </c>
      <c r="H898" s="48">
        <f t="shared" si="54"/>
        <v>9.6417139110648316E-6</v>
      </c>
      <c r="I898" s="48">
        <f t="shared" si="55"/>
        <v>0.99948898916270945</v>
      </c>
      <c r="K898" s="72"/>
      <c r="L898" s="72"/>
    </row>
    <row r="899" spans="2:12" x14ac:dyDescent="0.2">
      <c r="B899" s="51">
        <f>'NEG Commercial'!C899</f>
        <v>26899</v>
      </c>
      <c r="C899" s="45">
        <f>IF('NEG Commercial Win'!B899&gt;40,40*(Rates!$E$13+Rates!$E$17)+('NEG Commercial Win'!B899-40)*(Rates!$E$13+Rates!$E$19),'NEG Commercial Win'!B899*(Rates!$E$13+Rates!$E$17))+Rates!$E$26</f>
        <v>15272.534070000002</v>
      </c>
      <c r="D899" s="45">
        <f>IF('NEG Commercial Win'!B899&gt;40,40*(Rates!$F$13+Rates!$F$17)+('NEG Commercial Win'!B899-40)*(Rates!$F$13+Rates!$F$19),'NEG Commercial Win'!B899*(Rates!$F$13+Rates!$F$17))+Rates!$F$26</f>
        <v>19584.174780000001</v>
      </c>
      <c r="E899" s="46">
        <f t="shared" si="52"/>
        <v>4311.6407099999997</v>
      </c>
      <c r="F899" s="47">
        <f t="shared" si="53"/>
        <v>0.28231337970752352</v>
      </c>
      <c r="G899" s="51">
        <f>'NEG Commercial'!E899</f>
        <v>2</v>
      </c>
      <c r="H899" s="48">
        <f t="shared" si="54"/>
        <v>1.9283427822129663E-5</v>
      </c>
      <c r="I899" s="48">
        <f t="shared" si="55"/>
        <v>0.99950827259053154</v>
      </c>
      <c r="K899" s="72"/>
      <c r="L899" s="72"/>
    </row>
    <row r="900" spans="2:12" x14ac:dyDescent="0.2">
      <c r="B900" s="51">
        <f>'NEG Commercial'!C900</f>
        <v>26999</v>
      </c>
      <c r="C900" s="45">
        <f>IF('NEG Commercial Win'!B900&gt;40,40*(Rates!$E$13+Rates!$E$17)+('NEG Commercial Win'!B900-40)*(Rates!$E$13+Rates!$E$19),'NEG Commercial Win'!B900*(Rates!$E$13+Rates!$E$17))+Rates!$E$26</f>
        <v>15329.147070000001</v>
      </c>
      <c r="D900" s="45">
        <f>IF('NEG Commercial Win'!B900&gt;40,40*(Rates!$F$13+Rates!$F$17)+('NEG Commercial Win'!B900-40)*(Rates!$F$13+Rates!$F$19),'NEG Commercial Win'!B900*(Rates!$F$13+Rates!$F$17))+Rates!$F$26</f>
        <v>19656.816780000001</v>
      </c>
      <c r="E900" s="46">
        <f t="shared" si="52"/>
        <v>4327.6697100000001</v>
      </c>
      <c r="F900" s="47">
        <f t="shared" si="53"/>
        <v>0.28231640614039721</v>
      </c>
      <c r="G900" s="51">
        <f>'NEG Commercial'!E900</f>
        <v>1</v>
      </c>
      <c r="H900" s="48">
        <f t="shared" si="54"/>
        <v>9.6417139110648316E-6</v>
      </c>
      <c r="I900" s="48">
        <f t="shared" si="55"/>
        <v>0.99951791430444259</v>
      </c>
      <c r="K900" s="72"/>
      <c r="L900" s="72"/>
    </row>
    <row r="901" spans="2:12" x14ac:dyDescent="0.2">
      <c r="B901" s="51">
        <f>'NEG Commercial'!C901</f>
        <v>27019</v>
      </c>
      <c r="C901" s="45">
        <f>IF('NEG Commercial Win'!B901&gt;40,40*(Rates!$E$13+Rates!$E$17)+('NEG Commercial Win'!B901-40)*(Rates!$E$13+Rates!$E$19),'NEG Commercial Win'!B901*(Rates!$E$13+Rates!$E$17))+Rates!$E$26</f>
        <v>15340.469670000002</v>
      </c>
      <c r="D901" s="45">
        <f>IF('NEG Commercial Win'!B901&gt;40,40*(Rates!$F$13+Rates!$F$17)+('NEG Commercial Win'!B901-40)*(Rates!$F$13+Rates!$F$19),'NEG Commercial Win'!B901*(Rates!$F$13+Rates!$F$17))+Rates!$F$26</f>
        <v>19671.34518</v>
      </c>
      <c r="E901" s="46">
        <f t="shared" si="52"/>
        <v>4330.875509999998</v>
      </c>
      <c r="F901" s="47">
        <f t="shared" si="53"/>
        <v>0.28231700874644716</v>
      </c>
      <c r="G901" s="51">
        <f>'NEG Commercial'!E901</f>
        <v>1</v>
      </c>
      <c r="H901" s="48">
        <f t="shared" si="54"/>
        <v>9.6417139110648316E-6</v>
      </c>
      <c r="I901" s="48">
        <f t="shared" si="55"/>
        <v>0.99952755601835364</v>
      </c>
      <c r="K901" s="72"/>
      <c r="L901" s="72"/>
    </row>
    <row r="902" spans="2:12" x14ac:dyDescent="0.2">
      <c r="B902" s="51">
        <f>'NEG Commercial'!C902</f>
        <v>27039</v>
      </c>
      <c r="C902" s="45">
        <f>IF('NEG Commercial Win'!B902&gt;40,40*(Rates!$E$13+Rates!$E$17)+('NEG Commercial Win'!B902-40)*(Rates!$E$13+Rates!$E$19),'NEG Commercial Win'!B902*(Rates!$E$13+Rates!$E$17))+Rates!$E$26</f>
        <v>15351.792270000002</v>
      </c>
      <c r="D902" s="45">
        <f>IF('NEG Commercial Win'!B902&gt;40,40*(Rates!$F$13+Rates!$F$17)+('NEG Commercial Win'!B902-40)*(Rates!$F$13+Rates!$F$19),'NEG Commercial Win'!B902*(Rates!$F$13+Rates!$F$17))+Rates!$F$26</f>
        <v>19685.873579999999</v>
      </c>
      <c r="E902" s="46">
        <f t="shared" si="52"/>
        <v>4334.0813099999978</v>
      </c>
      <c r="F902" s="47">
        <f t="shared" si="53"/>
        <v>0.28231761046360204</v>
      </c>
      <c r="G902" s="51">
        <f>'NEG Commercial'!E902</f>
        <v>1</v>
      </c>
      <c r="H902" s="48">
        <f t="shared" si="54"/>
        <v>9.6417139110648316E-6</v>
      </c>
      <c r="I902" s="48">
        <f t="shared" si="55"/>
        <v>0.99953719773226468</v>
      </c>
      <c r="K902" s="72"/>
      <c r="L902" s="72"/>
    </row>
    <row r="903" spans="2:12" x14ac:dyDescent="0.2">
      <c r="B903" s="51">
        <f>'NEG Commercial'!C903</f>
        <v>27279</v>
      </c>
      <c r="C903" s="45">
        <f>IF('NEG Commercial Win'!B903&gt;40,40*(Rates!$E$13+Rates!$E$17)+('NEG Commercial Win'!B903-40)*(Rates!$E$13+Rates!$E$19),'NEG Commercial Win'!B903*(Rates!$E$13+Rates!$E$17))+Rates!$E$26</f>
        <v>15487.663470000001</v>
      </c>
      <c r="D903" s="45">
        <f>IF('NEG Commercial Win'!B903&gt;40,40*(Rates!$F$13+Rates!$F$17)+('NEG Commercial Win'!B903-40)*(Rates!$F$13+Rates!$F$19),'NEG Commercial Win'!B903*(Rates!$F$13+Rates!$F$17))+Rates!$F$26</f>
        <v>19860.214380000001</v>
      </c>
      <c r="E903" s="46">
        <f t="shared" ref="E903:E950" si="56">D903-C903</f>
        <v>4372.5509099999999</v>
      </c>
      <c r="F903" s="47">
        <f t="shared" ref="F903:F950" si="57">E903/C903</f>
        <v>0.28232476244526766</v>
      </c>
      <c r="G903" s="51">
        <f>'NEG Commercial'!E903</f>
        <v>1</v>
      </c>
      <c r="H903" s="48">
        <f t="shared" ref="H903:H950" si="58">G903/SUM($G$6:$G$950)</f>
        <v>9.6417139110648316E-6</v>
      </c>
      <c r="I903" s="48">
        <f t="shared" si="55"/>
        <v>0.99954683944617573</v>
      </c>
      <c r="K903" s="72"/>
      <c r="L903" s="72"/>
    </row>
    <row r="904" spans="2:12" x14ac:dyDescent="0.2">
      <c r="B904" s="51">
        <f>'NEG Commercial'!C904</f>
        <v>27359</v>
      </c>
      <c r="C904" s="45">
        <f>IF('NEG Commercial Win'!B904&gt;40,40*(Rates!$E$13+Rates!$E$17)+('NEG Commercial Win'!B904-40)*(Rates!$E$13+Rates!$E$19),'NEG Commercial Win'!B904*(Rates!$E$13+Rates!$E$17))+Rates!$E$26</f>
        <v>15532.953870000001</v>
      </c>
      <c r="D904" s="45">
        <f>IF('NEG Commercial Win'!B904&gt;40,40*(Rates!$F$13+Rates!$F$17)+('NEG Commercial Win'!B904-40)*(Rates!$F$13+Rates!$F$19),'NEG Commercial Win'!B904*(Rates!$F$13+Rates!$F$17))+Rates!$F$26</f>
        <v>19918.327980000002</v>
      </c>
      <c r="E904" s="46">
        <f t="shared" si="56"/>
        <v>4385.3741100000007</v>
      </c>
      <c r="F904" s="47">
        <f t="shared" si="57"/>
        <v>0.28232711863451898</v>
      </c>
      <c r="G904" s="51">
        <f>'NEG Commercial'!E904</f>
        <v>1</v>
      </c>
      <c r="H904" s="48">
        <f t="shared" si="58"/>
        <v>9.6417139110648316E-6</v>
      </c>
      <c r="I904" s="48">
        <f t="shared" ref="I904:I950" si="59">H904+I903</f>
        <v>0.99955648116008677</v>
      </c>
      <c r="K904" s="72"/>
      <c r="L904" s="72"/>
    </row>
    <row r="905" spans="2:12" x14ac:dyDescent="0.2">
      <c r="B905" s="51">
        <f>'NEG Commercial'!C905</f>
        <v>27699</v>
      </c>
      <c r="C905" s="45">
        <f>IF('NEG Commercial Win'!B905&gt;40,40*(Rates!$E$13+Rates!$E$17)+('NEG Commercial Win'!B905-40)*(Rates!$E$13+Rates!$E$19),'NEG Commercial Win'!B905*(Rates!$E$13+Rates!$E$17))+Rates!$E$26</f>
        <v>15725.438070000002</v>
      </c>
      <c r="D905" s="45">
        <f>IF('NEG Commercial Win'!B905&gt;40,40*(Rates!$F$13+Rates!$F$17)+('NEG Commercial Win'!B905-40)*(Rates!$F$13+Rates!$F$19),'NEG Commercial Win'!B905*(Rates!$F$13+Rates!$F$17))+Rates!$F$26</f>
        <v>20165.31078</v>
      </c>
      <c r="E905" s="46">
        <f t="shared" si="56"/>
        <v>4439.8727099999978</v>
      </c>
      <c r="F905" s="47">
        <f t="shared" si="57"/>
        <v>0.28233698102630966</v>
      </c>
      <c r="G905" s="51">
        <f>'NEG Commercial'!E905</f>
        <v>1</v>
      </c>
      <c r="H905" s="48">
        <f t="shared" si="58"/>
        <v>9.6417139110648316E-6</v>
      </c>
      <c r="I905" s="48">
        <f t="shared" si="59"/>
        <v>0.99956612287399782</v>
      </c>
      <c r="K905" s="72"/>
      <c r="L905" s="72"/>
    </row>
    <row r="906" spans="2:12" x14ac:dyDescent="0.2">
      <c r="B906" s="51">
        <f>'NEG Commercial'!C906</f>
        <v>27819</v>
      </c>
      <c r="C906" s="45">
        <f>IF('NEG Commercial Win'!B906&gt;40,40*(Rates!$E$13+Rates!$E$17)+('NEG Commercial Win'!B906-40)*(Rates!$E$13+Rates!$E$19),'NEG Commercial Win'!B906*(Rates!$E$13+Rates!$E$17))+Rates!$E$26</f>
        <v>15793.373670000001</v>
      </c>
      <c r="D906" s="45">
        <f>IF('NEG Commercial Win'!B906&gt;40,40*(Rates!$F$13+Rates!$F$17)+('NEG Commercial Win'!B906-40)*(Rates!$F$13+Rates!$F$19),'NEG Commercial Win'!B906*(Rates!$F$13+Rates!$F$17))+Rates!$F$26</f>
        <v>20252.481180000002</v>
      </c>
      <c r="E906" s="46">
        <f t="shared" si="56"/>
        <v>4459.1075100000016</v>
      </c>
      <c r="F906" s="47">
        <f t="shared" si="57"/>
        <v>0.28234040447420133</v>
      </c>
      <c r="G906" s="51">
        <f>'NEG Commercial'!E906</f>
        <v>1</v>
      </c>
      <c r="H906" s="48">
        <f t="shared" si="58"/>
        <v>9.6417139110648316E-6</v>
      </c>
      <c r="I906" s="48">
        <f t="shared" si="59"/>
        <v>0.99957576458790887</v>
      </c>
      <c r="K906" s="72"/>
      <c r="L906" s="72"/>
    </row>
    <row r="907" spans="2:12" x14ac:dyDescent="0.2">
      <c r="B907" s="51">
        <f>'NEG Commercial'!C907</f>
        <v>28539</v>
      </c>
      <c r="C907" s="45">
        <f>IF('NEG Commercial Win'!B907&gt;40,40*(Rates!$E$13+Rates!$E$17)+('NEG Commercial Win'!B907-40)*(Rates!$E$13+Rates!$E$19),'NEG Commercial Win'!B907*(Rates!$E$13+Rates!$E$17))+Rates!$E$26</f>
        <v>16200.987270000001</v>
      </c>
      <c r="D907" s="45">
        <f>IF('NEG Commercial Win'!B907&gt;40,40*(Rates!$F$13+Rates!$F$17)+('NEG Commercial Win'!B907-40)*(Rates!$F$13+Rates!$F$19),'NEG Commercial Win'!B907*(Rates!$F$13+Rates!$F$17))+Rates!$F$26</f>
        <v>20775.503580000001</v>
      </c>
      <c r="E907" s="46">
        <f t="shared" si="56"/>
        <v>4574.5163099999991</v>
      </c>
      <c r="F907" s="47">
        <f t="shared" si="57"/>
        <v>0.28236034222869916</v>
      </c>
      <c r="G907" s="51">
        <f>'NEG Commercial'!E907</f>
        <v>1</v>
      </c>
      <c r="H907" s="48">
        <f t="shared" si="58"/>
        <v>9.6417139110648316E-6</v>
      </c>
      <c r="I907" s="48">
        <f t="shared" si="59"/>
        <v>0.99958540630181991</v>
      </c>
      <c r="K907" s="72"/>
      <c r="L907" s="72"/>
    </row>
    <row r="908" spans="2:12" x14ac:dyDescent="0.2">
      <c r="B908" s="51">
        <f>'NEG Commercial'!C908</f>
        <v>28579</v>
      </c>
      <c r="C908" s="45">
        <f>IF('NEG Commercial Win'!B908&gt;40,40*(Rates!$E$13+Rates!$E$17)+('NEG Commercial Win'!B908-40)*(Rates!$E$13+Rates!$E$19),'NEG Commercial Win'!B908*(Rates!$E$13+Rates!$E$17))+Rates!$E$26</f>
        <v>16223.632470000002</v>
      </c>
      <c r="D908" s="45">
        <f>IF('NEG Commercial Win'!B908&gt;40,40*(Rates!$F$13+Rates!$F$17)+('NEG Commercial Win'!B908-40)*(Rates!$F$13+Rates!$F$19),'NEG Commercial Win'!B908*(Rates!$F$13+Rates!$F$17))+Rates!$F$26</f>
        <v>20804.560379999999</v>
      </c>
      <c r="E908" s="46">
        <f t="shared" si="56"/>
        <v>4580.9279099999967</v>
      </c>
      <c r="F908" s="47">
        <f t="shared" si="57"/>
        <v>0.2823614205062176</v>
      </c>
      <c r="G908" s="51">
        <f>'NEG Commercial'!E908</f>
        <v>1</v>
      </c>
      <c r="H908" s="48">
        <f t="shared" si="58"/>
        <v>9.6417139110648316E-6</v>
      </c>
      <c r="I908" s="48">
        <f t="shared" si="59"/>
        <v>0.99959504801573096</v>
      </c>
      <c r="K908" s="72"/>
      <c r="L908" s="72"/>
    </row>
    <row r="909" spans="2:12" x14ac:dyDescent="0.2">
      <c r="B909" s="51">
        <f>'NEG Commercial'!C909</f>
        <v>28639</v>
      </c>
      <c r="C909" s="45">
        <f>IF('NEG Commercial Win'!B909&gt;40,40*(Rates!$E$13+Rates!$E$17)+('NEG Commercial Win'!B909-40)*(Rates!$E$13+Rates!$E$19),'NEG Commercial Win'!B909*(Rates!$E$13+Rates!$E$17))+Rates!$E$26</f>
        <v>16257.600270000001</v>
      </c>
      <c r="D909" s="45">
        <f>IF('NEG Commercial Win'!B909&gt;40,40*(Rates!$F$13+Rates!$F$17)+('NEG Commercial Win'!B909-40)*(Rates!$F$13+Rates!$F$19),'NEG Commercial Win'!B909*(Rates!$F$13+Rates!$F$17))+Rates!$F$26</f>
        <v>20848.14558</v>
      </c>
      <c r="E909" s="46">
        <f t="shared" si="56"/>
        <v>4590.5453099999995</v>
      </c>
      <c r="F909" s="47">
        <f t="shared" si="57"/>
        <v>0.28236303229025073</v>
      </c>
      <c r="G909" s="51">
        <f>'NEG Commercial'!E909</f>
        <v>1</v>
      </c>
      <c r="H909" s="48">
        <f t="shared" si="58"/>
        <v>9.6417139110648316E-6</v>
      </c>
      <c r="I909" s="48">
        <f t="shared" si="59"/>
        <v>0.999604689729642</v>
      </c>
      <c r="K909" s="72"/>
      <c r="L909" s="72"/>
    </row>
    <row r="910" spans="2:12" x14ac:dyDescent="0.2">
      <c r="B910" s="51">
        <f>'NEG Commercial'!C910</f>
        <v>28659</v>
      </c>
      <c r="C910" s="45">
        <f>IF('NEG Commercial Win'!B910&gt;40,40*(Rates!$E$13+Rates!$E$17)+('NEG Commercial Win'!B910-40)*(Rates!$E$13+Rates!$E$19),'NEG Commercial Win'!B910*(Rates!$E$13+Rates!$E$17))+Rates!$E$26</f>
        <v>16268.922870000002</v>
      </c>
      <c r="D910" s="45">
        <f>IF('NEG Commercial Win'!B910&gt;40,40*(Rates!$F$13+Rates!$F$17)+('NEG Commercial Win'!B910-40)*(Rates!$F$13+Rates!$F$19),'NEG Commercial Win'!B910*(Rates!$F$13+Rates!$F$17))+Rates!$F$26</f>
        <v>20862.67398</v>
      </c>
      <c r="E910" s="46">
        <f t="shared" si="56"/>
        <v>4593.7511099999974</v>
      </c>
      <c r="F910" s="47">
        <f t="shared" si="57"/>
        <v>0.28236356805593466</v>
      </c>
      <c r="G910" s="51">
        <f>'NEG Commercial'!E910</f>
        <v>1</v>
      </c>
      <c r="H910" s="48">
        <f t="shared" si="58"/>
        <v>9.6417139110648316E-6</v>
      </c>
      <c r="I910" s="48">
        <f t="shared" si="59"/>
        <v>0.99961433144355305</v>
      </c>
      <c r="K910" s="72"/>
      <c r="L910" s="72"/>
    </row>
    <row r="911" spans="2:12" x14ac:dyDescent="0.2">
      <c r="B911" s="51">
        <f>'NEG Commercial'!C911</f>
        <v>28699</v>
      </c>
      <c r="C911" s="45">
        <f>IF('NEG Commercial Win'!B911&gt;40,40*(Rates!$E$13+Rates!$E$17)+('NEG Commercial Win'!B911-40)*(Rates!$E$13+Rates!$E$19),'NEG Commercial Win'!B911*(Rates!$E$13+Rates!$E$17))+Rates!$E$26</f>
        <v>16291.568070000001</v>
      </c>
      <c r="D911" s="45">
        <f>IF('NEG Commercial Win'!B911&gt;40,40*(Rates!$F$13+Rates!$F$17)+('NEG Commercial Win'!B911-40)*(Rates!$F$13+Rates!$F$19),'NEG Commercial Win'!B911*(Rates!$F$13+Rates!$F$17))+Rates!$F$26</f>
        <v>20891.730780000002</v>
      </c>
      <c r="E911" s="46">
        <f t="shared" si="56"/>
        <v>4600.1627100000005</v>
      </c>
      <c r="F911" s="47">
        <f t="shared" si="57"/>
        <v>0.28236463735316797</v>
      </c>
      <c r="G911" s="51">
        <f>'NEG Commercial'!E911</f>
        <v>1</v>
      </c>
      <c r="H911" s="48">
        <f t="shared" si="58"/>
        <v>9.6417139110648316E-6</v>
      </c>
      <c r="I911" s="48">
        <f t="shared" si="59"/>
        <v>0.9996239731574641</v>
      </c>
      <c r="K911" s="72"/>
      <c r="L911" s="72"/>
    </row>
    <row r="912" spans="2:12" x14ac:dyDescent="0.2">
      <c r="B912" s="51">
        <f>'NEG Commercial'!C912</f>
        <v>28859</v>
      </c>
      <c r="C912" s="45">
        <f>IF('NEG Commercial Win'!B912&gt;40,40*(Rates!$E$13+Rates!$E$17)+('NEG Commercial Win'!B912-40)*(Rates!$E$13+Rates!$E$19),'NEG Commercial Win'!B912*(Rates!$E$13+Rates!$E$17))+Rates!$E$26</f>
        <v>16382.148870000001</v>
      </c>
      <c r="D912" s="45">
        <f>IF('NEG Commercial Win'!B912&gt;40,40*(Rates!$F$13+Rates!$F$17)+('NEG Commercial Win'!B912-40)*(Rates!$F$13+Rates!$F$19),'NEG Commercial Win'!B912*(Rates!$F$13+Rates!$F$17))+Rates!$F$26</f>
        <v>21007.957979999999</v>
      </c>
      <c r="E912" s="46">
        <f t="shared" si="56"/>
        <v>4625.8091099999983</v>
      </c>
      <c r="F912" s="47">
        <f t="shared" si="57"/>
        <v>0.28236888498010565</v>
      </c>
      <c r="G912" s="51">
        <f>'NEG Commercial'!E912</f>
        <v>1</v>
      </c>
      <c r="H912" s="48">
        <f t="shared" si="58"/>
        <v>9.6417139110648316E-6</v>
      </c>
      <c r="I912" s="48">
        <f t="shared" si="59"/>
        <v>0.99963361487137514</v>
      </c>
      <c r="K912" s="72"/>
      <c r="L912" s="72"/>
    </row>
    <row r="913" spans="2:12" x14ac:dyDescent="0.2">
      <c r="B913" s="51">
        <f>'NEG Commercial'!C913</f>
        <v>29059</v>
      </c>
      <c r="C913" s="45">
        <f>IF('NEG Commercial Win'!B913&gt;40,40*(Rates!$E$13+Rates!$E$17)+('NEG Commercial Win'!B913-40)*(Rates!$E$13+Rates!$E$19),'NEG Commercial Win'!B913*(Rates!$E$13+Rates!$E$17))+Rates!$E$26</f>
        <v>16495.37487</v>
      </c>
      <c r="D913" s="45">
        <f>IF('NEG Commercial Win'!B913&gt;40,40*(Rates!$F$13+Rates!$F$17)+('NEG Commercial Win'!B913-40)*(Rates!$F$13+Rates!$F$19),'NEG Commercial Win'!B913*(Rates!$F$13+Rates!$F$17))+Rates!$F$26</f>
        <v>21153.241980000003</v>
      </c>
      <c r="E913" s="46">
        <f t="shared" si="56"/>
        <v>4657.8671100000029</v>
      </c>
      <c r="F913" s="47">
        <f t="shared" si="57"/>
        <v>0.28237412891241576</v>
      </c>
      <c r="G913" s="51">
        <f>'NEG Commercial'!E913</f>
        <v>1</v>
      </c>
      <c r="H913" s="48">
        <f t="shared" si="58"/>
        <v>9.6417139110648316E-6</v>
      </c>
      <c r="I913" s="48">
        <f t="shared" si="59"/>
        <v>0.99964325658528619</v>
      </c>
      <c r="K913" s="72"/>
      <c r="L913" s="72"/>
    </row>
    <row r="914" spans="2:12" x14ac:dyDescent="0.2">
      <c r="B914" s="51">
        <f>'NEG Commercial'!C914</f>
        <v>29299</v>
      </c>
      <c r="C914" s="45">
        <f>IF('NEG Commercial Win'!B914&gt;40,40*(Rates!$E$13+Rates!$E$17)+('NEG Commercial Win'!B914-40)*(Rates!$E$13+Rates!$E$19),'NEG Commercial Win'!B914*(Rates!$E$13+Rates!$E$17))+Rates!$E$26</f>
        <v>16631.246070000001</v>
      </c>
      <c r="D914" s="45">
        <f>IF('NEG Commercial Win'!B914&gt;40,40*(Rates!$F$13+Rates!$F$17)+('NEG Commercial Win'!B914-40)*(Rates!$F$13+Rates!$F$19),'NEG Commercial Win'!B914*(Rates!$F$13+Rates!$F$17))+Rates!$F$26</f>
        <v>21327.582780000001</v>
      </c>
      <c r="E914" s="46">
        <f t="shared" si="56"/>
        <v>4696.3367099999996</v>
      </c>
      <c r="F914" s="47">
        <f t="shared" si="57"/>
        <v>0.28238032738096569</v>
      </c>
      <c r="G914" s="51">
        <f>'NEG Commercial'!E914</f>
        <v>1</v>
      </c>
      <c r="H914" s="48">
        <f t="shared" si="58"/>
        <v>9.6417139110648316E-6</v>
      </c>
      <c r="I914" s="48">
        <f t="shared" si="59"/>
        <v>0.99965289829919723</v>
      </c>
      <c r="K914" s="72"/>
      <c r="L914" s="72"/>
    </row>
    <row r="915" spans="2:12" x14ac:dyDescent="0.2">
      <c r="B915" s="51">
        <f>'NEG Commercial'!C915</f>
        <v>29719</v>
      </c>
      <c r="C915" s="45">
        <f>IF('NEG Commercial Win'!B915&gt;40,40*(Rates!$E$13+Rates!$E$17)+('NEG Commercial Win'!B915-40)*(Rates!$E$13+Rates!$E$19),'NEG Commercial Win'!B915*(Rates!$E$13+Rates!$E$17))+Rates!$E$26</f>
        <v>16869.020669999998</v>
      </c>
      <c r="D915" s="45">
        <f>IF('NEG Commercial Win'!B915&gt;40,40*(Rates!$F$13+Rates!$F$17)+('NEG Commercial Win'!B915-40)*(Rates!$F$13+Rates!$F$19),'NEG Commercial Win'!B915*(Rates!$F$13+Rates!$F$17))+Rates!$F$26</f>
        <v>21632.679179999999</v>
      </c>
      <c r="E915" s="46">
        <f t="shared" si="56"/>
        <v>4763.6585100000011</v>
      </c>
      <c r="F915" s="47">
        <f t="shared" si="57"/>
        <v>0.28239093443472563</v>
      </c>
      <c r="G915" s="51">
        <f>'NEG Commercial'!E915</f>
        <v>1</v>
      </c>
      <c r="H915" s="48">
        <f t="shared" si="58"/>
        <v>9.6417139110648316E-6</v>
      </c>
      <c r="I915" s="48">
        <f t="shared" si="59"/>
        <v>0.99966254001310828</v>
      </c>
      <c r="K915" s="72"/>
      <c r="L915" s="72"/>
    </row>
    <row r="916" spans="2:12" x14ac:dyDescent="0.2">
      <c r="B916" s="51">
        <f>'NEG Commercial'!C916</f>
        <v>31059</v>
      </c>
      <c r="C916" s="45">
        <f>IF('NEG Commercial Win'!B916&gt;40,40*(Rates!$E$13+Rates!$E$17)+('NEG Commercial Win'!B916-40)*(Rates!$E$13+Rates!$E$19),'NEG Commercial Win'!B916*(Rates!$E$13+Rates!$E$17))+Rates!$E$26</f>
        <v>17627.634869999998</v>
      </c>
      <c r="D916" s="45">
        <f>IF('NEG Commercial Win'!B916&gt;40,40*(Rates!$F$13+Rates!$F$17)+('NEG Commercial Win'!B916-40)*(Rates!$F$13+Rates!$F$19),'NEG Commercial Win'!B916*(Rates!$F$13+Rates!$F$17))+Rates!$F$26</f>
        <v>22606.081979999999</v>
      </c>
      <c r="E916" s="46">
        <f t="shared" si="56"/>
        <v>4978.447110000001</v>
      </c>
      <c r="F916" s="47">
        <f t="shared" si="57"/>
        <v>0.28242286311890241</v>
      </c>
      <c r="G916" s="51">
        <f>'NEG Commercial'!E916</f>
        <v>1</v>
      </c>
      <c r="H916" s="48">
        <f t="shared" si="58"/>
        <v>9.6417139110648316E-6</v>
      </c>
      <c r="I916" s="48">
        <f t="shared" si="59"/>
        <v>0.99967218172701933</v>
      </c>
      <c r="K916" s="72"/>
      <c r="L916" s="72"/>
    </row>
    <row r="917" spans="2:12" x14ac:dyDescent="0.2">
      <c r="B917" s="51">
        <f>'NEG Commercial'!C917</f>
        <v>31259</v>
      </c>
      <c r="C917" s="45">
        <f>IF('NEG Commercial Win'!B917&gt;40,40*(Rates!$E$13+Rates!$E$17)+('NEG Commercial Win'!B917-40)*(Rates!$E$13+Rates!$E$19),'NEG Commercial Win'!B917*(Rates!$E$13+Rates!$E$17))+Rates!$E$26</f>
        <v>17740.86087</v>
      </c>
      <c r="D917" s="45">
        <f>IF('NEG Commercial Win'!B917&gt;40,40*(Rates!$F$13+Rates!$F$17)+('NEG Commercial Win'!B917-40)*(Rates!$F$13+Rates!$F$19),'NEG Commercial Win'!B917*(Rates!$F$13+Rates!$F$17))+Rates!$F$26</f>
        <v>22751.365980000002</v>
      </c>
      <c r="E917" s="46">
        <f t="shared" si="56"/>
        <v>5010.5051100000019</v>
      </c>
      <c r="F917" s="47">
        <f t="shared" si="57"/>
        <v>0.28242739440411391</v>
      </c>
      <c r="G917" s="51">
        <f>'NEG Commercial'!E917</f>
        <v>1</v>
      </c>
      <c r="H917" s="48">
        <f t="shared" si="58"/>
        <v>9.6417139110648316E-6</v>
      </c>
      <c r="I917" s="48">
        <f t="shared" si="59"/>
        <v>0.99968182344093037</v>
      </c>
      <c r="K917" s="72"/>
      <c r="L917" s="72"/>
    </row>
    <row r="918" spans="2:12" x14ac:dyDescent="0.2">
      <c r="B918" s="51">
        <f>'NEG Commercial'!C918</f>
        <v>31719</v>
      </c>
      <c r="C918" s="45">
        <f>IF('NEG Commercial Win'!B918&gt;40,40*(Rates!$E$13+Rates!$E$17)+('NEG Commercial Win'!B918-40)*(Rates!$E$13+Rates!$E$19),'NEG Commercial Win'!B918*(Rates!$E$13+Rates!$E$17))+Rates!$E$26</f>
        <v>18001.28067</v>
      </c>
      <c r="D918" s="45">
        <f>IF('NEG Commercial Win'!B918&gt;40,40*(Rates!$F$13+Rates!$F$17)+('NEG Commercial Win'!B918-40)*(Rates!$F$13+Rates!$F$19),'NEG Commercial Win'!B918*(Rates!$F$13+Rates!$F$17))+Rates!$F$26</f>
        <v>23085.519179999999</v>
      </c>
      <c r="E918" s="46">
        <f t="shared" si="56"/>
        <v>5084.2385099999992</v>
      </c>
      <c r="F918" s="47">
        <f t="shared" si="57"/>
        <v>0.28243760003548679</v>
      </c>
      <c r="G918" s="51">
        <f>'NEG Commercial'!E918</f>
        <v>1</v>
      </c>
      <c r="H918" s="48">
        <f t="shared" si="58"/>
        <v>9.6417139110648316E-6</v>
      </c>
      <c r="I918" s="48">
        <f t="shared" si="59"/>
        <v>0.99969146515484142</v>
      </c>
      <c r="K918" s="72"/>
      <c r="L918" s="72"/>
    </row>
    <row r="919" spans="2:12" x14ac:dyDescent="0.2">
      <c r="B919" s="51">
        <f>'NEG Commercial'!C919</f>
        <v>32019</v>
      </c>
      <c r="C919" s="45">
        <f>IF('NEG Commercial Win'!B919&gt;40,40*(Rates!$E$13+Rates!$E$17)+('NEG Commercial Win'!B919-40)*(Rates!$E$13+Rates!$E$19),'NEG Commercial Win'!B919*(Rates!$E$13+Rates!$E$17))+Rates!$E$26</f>
        <v>18171.11967</v>
      </c>
      <c r="D919" s="45">
        <f>IF('NEG Commercial Win'!B919&gt;40,40*(Rates!$F$13+Rates!$F$17)+('NEG Commercial Win'!B919-40)*(Rates!$F$13+Rates!$F$19),'NEG Commercial Win'!B919*(Rates!$F$13+Rates!$F$17))+Rates!$F$26</f>
        <v>23303.445179999999</v>
      </c>
      <c r="E919" s="46">
        <f t="shared" si="56"/>
        <v>5132.3255099999988</v>
      </c>
      <c r="F919" s="47">
        <f t="shared" si="57"/>
        <v>0.28244409828379052</v>
      </c>
      <c r="G919" s="51">
        <f>'NEG Commercial'!E919</f>
        <v>1</v>
      </c>
      <c r="H919" s="48">
        <f t="shared" si="58"/>
        <v>9.6417139110648316E-6</v>
      </c>
      <c r="I919" s="48">
        <f t="shared" si="59"/>
        <v>0.99970110686875246</v>
      </c>
      <c r="K919" s="72"/>
      <c r="L919" s="72"/>
    </row>
    <row r="920" spans="2:12" x14ac:dyDescent="0.2">
      <c r="B920" s="51">
        <f>'NEG Commercial'!C920</f>
        <v>32039</v>
      </c>
      <c r="C920" s="45">
        <f>IF('NEG Commercial Win'!B920&gt;40,40*(Rates!$E$13+Rates!$E$17)+('NEG Commercial Win'!B920-40)*(Rates!$E$13+Rates!$E$19),'NEG Commercial Win'!B920*(Rates!$E$13+Rates!$E$17))+Rates!$E$26</f>
        <v>18182.44227</v>
      </c>
      <c r="D920" s="45">
        <f>IF('NEG Commercial Win'!B920&gt;40,40*(Rates!$F$13+Rates!$F$17)+('NEG Commercial Win'!B920-40)*(Rates!$F$13+Rates!$F$19),'NEG Commercial Win'!B920*(Rates!$F$13+Rates!$F$17))+Rates!$F$26</f>
        <v>23317.973580000002</v>
      </c>
      <c r="E920" s="46">
        <f t="shared" si="56"/>
        <v>5135.5313100000021</v>
      </c>
      <c r="F920" s="47">
        <f t="shared" si="57"/>
        <v>0.28244452718397123</v>
      </c>
      <c r="G920" s="51">
        <f>'NEG Commercial'!E920</f>
        <v>1</v>
      </c>
      <c r="H920" s="48">
        <f t="shared" si="58"/>
        <v>9.6417139110648316E-6</v>
      </c>
      <c r="I920" s="48">
        <f t="shared" si="59"/>
        <v>0.99971074858266351</v>
      </c>
      <c r="K920" s="72"/>
      <c r="L920" s="72"/>
    </row>
    <row r="921" spans="2:12" x14ac:dyDescent="0.2">
      <c r="B921" s="51">
        <f>'NEG Commercial'!C921</f>
        <v>32079</v>
      </c>
      <c r="C921" s="45">
        <f>IF('NEG Commercial Win'!B921&gt;40,40*(Rates!$E$13+Rates!$E$17)+('NEG Commercial Win'!B921-40)*(Rates!$E$13+Rates!$E$19),'NEG Commercial Win'!B921*(Rates!$E$13+Rates!$E$17))+Rates!$E$26</f>
        <v>18205.087469999999</v>
      </c>
      <c r="D921" s="45">
        <f>IF('NEG Commercial Win'!B921&gt;40,40*(Rates!$F$13+Rates!$F$17)+('NEG Commercial Win'!B921-40)*(Rates!$F$13+Rates!$F$19),'NEG Commercial Win'!B921*(Rates!$F$13+Rates!$F$17))+Rates!$F$26</f>
        <v>23347.03038</v>
      </c>
      <c r="E921" s="46">
        <f t="shared" si="56"/>
        <v>5141.9429100000016</v>
      </c>
      <c r="F921" s="47">
        <f t="shared" si="57"/>
        <v>0.28244538338381309</v>
      </c>
      <c r="G921" s="51">
        <f>'NEG Commercial'!E921</f>
        <v>1</v>
      </c>
      <c r="H921" s="48">
        <f t="shared" si="58"/>
        <v>9.6417139110648316E-6</v>
      </c>
      <c r="I921" s="48">
        <f t="shared" si="59"/>
        <v>0.99972039029657456</v>
      </c>
      <c r="K921" s="72"/>
      <c r="L921" s="72"/>
    </row>
    <row r="922" spans="2:12" x14ac:dyDescent="0.2">
      <c r="B922" s="51">
        <f>'NEG Commercial'!C922</f>
        <v>32519</v>
      </c>
      <c r="C922" s="45">
        <f>IF('NEG Commercial Win'!B922&gt;40,40*(Rates!$E$13+Rates!$E$17)+('NEG Commercial Win'!B922-40)*(Rates!$E$13+Rates!$E$19),'NEG Commercial Win'!B922*(Rates!$E$13+Rates!$E$17))+Rates!$E$26</f>
        <v>18454.184669999999</v>
      </c>
      <c r="D922" s="45">
        <f>IF('NEG Commercial Win'!B922&gt;40,40*(Rates!$F$13+Rates!$F$17)+('NEG Commercial Win'!B922-40)*(Rates!$F$13+Rates!$F$19),'NEG Commercial Win'!B922*(Rates!$F$13+Rates!$F$17))+Rates!$F$26</f>
        <v>23666.655180000002</v>
      </c>
      <c r="E922" s="46">
        <f t="shared" si="56"/>
        <v>5212.4705100000028</v>
      </c>
      <c r="F922" s="47">
        <f t="shared" si="57"/>
        <v>0.28245466289679233</v>
      </c>
      <c r="G922" s="51">
        <f>'NEG Commercial'!E922</f>
        <v>1</v>
      </c>
      <c r="H922" s="48">
        <f t="shared" si="58"/>
        <v>9.6417139110648316E-6</v>
      </c>
      <c r="I922" s="48">
        <f t="shared" si="59"/>
        <v>0.9997300320104856</v>
      </c>
      <c r="K922" s="72"/>
      <c r="L922" s="72"/>
    </row>
    <row r="923" spans="2:12" x14ac:dyDescent="0.2">
      <c r="B923" s="51">
        <f>'NEG Commercial'!C923</f>
        <v>33299</v>
      </c>
      <c r="C923" s="45">
        <f>IF('NEG Commercial Win'!B923&gt;40,40*(Rates!$E$13+Rates!$E$17)+('NEG Commercial Win'!B923-40)*(Rates!$E$13+Rates!$E$19),'NEG Commercial Win'!B923*(Rates!$E$13+Rates!$E$17))+Rates!$E$26</f>
        <v>18895.766070000001</v>
      </c>
      <c r="D923" s="45">
        <f>IF('NEG Commercial Win'!B923&gt;40,40*(Rates!$F$13+Rates!$F$17)+('NEG Commercial Win'!B923-40)*(Rates!$F$13+Rates!$F$19),'NEG Commercial Win'!B923*(Rates!$F$13+Rates!$F$17))+Rates!$F$26</f>
        <v>24233.262780000001</v>
      </c>
      <c r="E923" s="46">
        <f t="shared" si="56"/>
        <v>5337.4967099999994</v>
      </c>
      <c r="F923" s="47">
        <f t="shared" si="57"/>
        <v>0.28247051165996995</v>
      </c>
      <c r="G923" s="51">
        <f>'NEG Commercial'!E923</f>
        <v>1</v>
      </c>
      <c r="H923" s="48">
        <f t="shared" si="58"/>
        <v>9.6417139110648316E-6</v>
      </c>
      <c r="I923" s="48">
        <f t="shared" si="59"/>
        <v>0.99973967372439665</v>
      </c>
      <c r="K923" s="72"/>
      <c r="L923" s="72"/>
    </row>
    <row r="924" spans="2:12" x14ac:dyDescent="0.2">
      <c r="B924" s="51">
        <f>'NEG Commercial'!C924</f>
        <v>33499</v>
      </c>
      <c r="C924" s="45">
        <f>IF('NEG Commercial Win'!B924&gt;40,40*(Rates!$E$13+Rates!$E$17)+('NEG Commercial Win'!B924-40)*(Rates!$E$13+Rates!$E$19),'NEG Commercial Win'!B924*(Rates!$E$13+Rates!$E$17))+Rates!$E$26</f>
        <v>19008.99207</v>
      </c>
      <c r="D924" s="45">
        <f>IF('NEG Commercial Win'!B924&gt;40,40*(Rates!$F$13+Rates!$F$17)+('NEG Commercial Win'!B924-40)*(Rates!$F$13+Rates!$F$19),'NEG Commercial Win'!B924*(Rates!$F$13+Rates!$F$17))+Rates!$F$26</f>
        <v>24378.546780000001</v>
      </c>
      <c r="E924" s="46">
        <f t="shared" si="56"/>
        <v>5369.5547100000003</v>
      </c>
      <c r="F924" s="47">
        <f t="shared" si="57"/>
        <v>0.28247445683741612</v>
      </c>
      <c r="G924" s="51">
        <f>'NEG Commercial'!E924</f>
        <v>1</v>
      </c>
      <c r="H924" s="48">
        <f t="shared" si="58"/>
        <v>9.6417139110648316E-6</v>
      </c>
      <c r="I924" s="48">
        <f t="shared" si="59"/>
        <v>0.9997493154383077</v>
      </c>
      <c r="K924" s="72"/>
      <c r="L924" s="72"/>
    </row>
    <row r="925" spans="2:12" x14ac:dyDescent="0.2">
      <c r="B925" s="51">
        <f>'NEG Commercial'!C925</f>
        <v>33899</v>
      </c>
      <c r="C925" s="45">
        <f>IF('NEG Commercial Win'!B925&gt;40,40*(Rates!$E$13+Rates!$E$17)+('NEG Commercial Win'!B925-40)*(Rates!$E$13+Rates!$E$19),'NEG Commercial Win'!B925*(Rates!$E$13+Rates!$E$17))+Rates!$E$26</f>
        <v>19235.444070000001</v>
      </c>
      <c r="D925" s="45">
        <f>IF('NEG Commercial Win'!B925&gt;40,40*(Rates!$F$13+Rates!$F$17)+('NEG Commercial Win'!B925-40)*(Rates!$F$13+Rates!$F$19),'NEG Commercial Win'!B925*(Rates!$F$13+Rates!$F$17))+Rates!$F$26</f>
        <v>24669.11478</v>
      </c>
      <c r="E925" s="46">
        <f t="shared" si="56"/>
        <v>5433.6707099999985</v>
      </c>
      <c r="F925" s="47">
        <f t="shared" si="57"/>
        <v>0.28248220785682115</v>
      </c>
      <c r="G925" s="51">
        <f>'NEG Commercial'!E925</f>
        <v>1</v>
      </c>
      <c r="H925" s="48">
        <f t="shared" si="58"/>
        <v>9.6417139110648316E-6</v>
      </c>
      <c r="I925" s="48">
        <f t="shared" si="59"/>
        <v>0.99975895715221874</v>
      </c>
      <c r="K925" s="72"/>
      <c r="L925" s="72"/>
    </row>
    <row r="926" spans="2:12" x14ac:dyDescent="0.2">
      <c r="B926" s="51">
        <f>'NEG Commercial'!C926</f>
        <v>35159</v>
      </c>
      <c r="C926" s="45">
        <f>IF('NEG Commercial Win'!B926&gt;40,40*(Rates!$E$13+Rates!$E$17)+('NEG Commercial Win'!B926-40)*(Rates!$E$13+Rates!$E$19),'NEG Commercial Win'!B926*(Rates!$E$13+Rates!$E$17))+Rates!$E$26</f>
        <v>19948.76787</v>
      </c>
      <c r="D926" s="45">
        <f>IF('NEG Commercial Win'!B926&gt;40,40*(Rates!$F$13+Rates!$F$17)+('NEG Commercial Win'!B926-40)*(Rates!$F$13+Rates!$F$19),'NEG Commercial Win'!B926*(Rates!$F$13+Rates!$F$17))+Rates!$F$26</f>
        <v>25584.403979999999</v>
      </c>
      <c r="E926" s="46">
        <f t="shared" si="56"/>
        <v>5635.6361099999995</v>
      </c>
      <c r="F926" s="47">
        <f t="shared" si="57"/>
        <v>0.2825054733568364</v>
      </c>
      <c r="G926" s="51">
        <f>'NEG Commercial'!E926</f>
        <v>1</v>
      </c>
      <c r="H926" s="48">
        <f t="shared" si="58"/>
        <v>9.6417139110648316E-6</v>
      </c>
      <c r="I926" s="48">
        <f t="shared" si="59"/>
        <v>0.99976859886612979</v>
      </c>
      <c r="K926" s="72"/>
      <c r="L926" s="72"/>
    </row>
    <row r="927" spans="2:12" x14ac:dyDescent="0.2">
      <c r="B927" s="51">
        <f>'NEG Commercial'!C927</f>
        <v>38079</v>
      </c>
      <c r="C927" s="45">
        <f>IF('NEG Commercial Win'!B927&gt;40,40*(Rates!$E$13+Rates!$E$17)+('NEG Commercial Win'!B927-40)*(Rates!$E$13+Rates!$E$19),'NEG Commercial Win'!B927*(Rates!$E$13+Rates!$E$17))+Rates!$E$26</f>
        <v>21601.867470000001</v>
      </c>
      <c r="D927" s="45">
        <f>IF('NEG Commercial Win'!B927&gt;40,40*(Rates!$F$13+Rates!$F$17)+('NEG Commercial Win'!B927-40)*(Rates!$F$13+Rates!$F$19),'NEG Commercial Win'!B927*(Rates!$F$13+Rates!$F$17))+Rates!$F$26</f>
        <v>27705.550380000001</v>
      </c>
      <c r="E927" s="46">
        <f t="shared" si="56"/>
        <v>6103.6829099999995</v>
      </c>
      <c r="F927" s="47">
        <f t="shared" si="57"/>
        <v>0.28255348378914941</v>
      </c>
      <c r="G927" s="51">
        <f>'NEG Commercial'!E927</f>
        <v>1</v>
      </c>
      <c r="H927" s="48">
        <f t="shared" si="58"/>
        <v>9.6417139110648316E-6</v>
      </c>
      <c r="I927" s="48">
        <f t="shared" si="59"/>
        <v>0.99977824058004083</v>
      </c>
      <c r="K927" s="72"/>
      <c r="L927" s="72"/>
    </row>
    <row r="928" spans="2:12" x14ac:dyDescent="0.2">
      <c r="B928" s="51">
        <f>'NEG Commercial'!C928</f>
        <v>38159</v>
      </c>
      <c r="C928" s="45">
        <f>IF('NEG Commercial Win'!B928&gt;40,40*(Rates!$E$13+Rates!$E$17)+('NEG Commercial Win'!B928-40)*(Rates!$E$13+Rates!$E$19),'NEG Commercial Win'!B928*(Rates!$E$13+Rates!$E$17))+Rates!$E$26</f>
        <v>21647.157869999999</v>
      </c>
      <c r="D928" s="45">
        <f>IF('NEG Commercial Win'!B928&gt;40,40*(Rates!$F$13+Rates!$F$17)+('NEG Commercial Win'!B928-40)*(Rates!$F$13+Rates!$F$19),'NEG Commercial Win'!B928*(Rates!$F$13+Rates!$F$17))+Rates!$F$26</f>
        <v>27763.663980000001</v>
      </c>
      <c r="E928" s="46">
        <f t="shared" si="56"/>
        <v>6116.5061100000021</v>
      </c>
      <c r="F928" s="47">
        <f t="shared" si="57"/>
        <v>0.28255469594355587</v>
      </c>
      <c r="G928" s="51">
        <f>'NEG Commercial'!E928</f>
        <v>1</v>
      </c>
      <c r="H928" s="48">
        <f t="shared" si="58"/>
        <v>9.6417139110648316E-6</v>
      </c>
      <c r="I928" s="48">
        <f t="shared" si="59"/>
        <v>0.99978788229395188</v>
      </c>
      <c r="K928" s="72"/>
      <c r="L928" s="72"/>
    </row>
    <row r="929" spans="2:12" x14ac:dyDescent="0.2">
      <c r="B929" s="51">
        <f>'NEG Commercial'!C929</f>
        <v>38679</v>
      </c>
      <c r="C929" s="45">
        <f>IF('NEG Commercial Win'!B929&gt;40,40*(Rates!$E$13+Rates!$E$17)+('NEG Commercial Win'!B929-40)*(Rates!$E$13+Rates!$E$19),'NEG Commercial Win'!B929*(Rates!$E$13+Rates!$E$17))+Rates!$E$26</f>
        <v>21941.545470000001</v>
      </c>
      <c r="D929" s="45">
        <f>IF('NEG Commercial Win'!B929&gt;40,40*(Rates!$F$13+Rates!$F$17)+('NEG Commercial Win'!B929-40)*(Rates!$F$13+Rates!$F$19),'NEG Commercial Win'!B929*(Rates!$F$13+Rates!$F$17))+Rates!$F$26</f>
        <v>28141.40238</v>
      </c>
      <c r="E929" s="46">
        <f t="shared" si="56"/>
        <v>6199.8569099999986</v>
      </c>
      <c r="F929" s="47">
        <f t="shared" si="57"/>
        <v>0.28256245297200566</v>
      </c>
      <c r="G929" s="51">
        <f>'NEG Commercial'!E929</f>
        <v>1</v>
      </c>
      <c r="H929" s="48">
        <f t="shared" si="58"/>
        <v>9.6417139110648316E-6</v>
      </c>
      <c r="I929" s="48">
        <f t="shared" si="59"/>
        <v>0.99979752400786293</v>
      </c>
      <c r="K929" s="72"/>
      <c r="L929" s="72"/>
    </row>
    <row r="930" spans="2:12" x14ac:dyDescent="0.2">
      <c r="B930" s="51">
        <f>'NEG Commercial'!C930</f>
        <v>38719</v>
      </c>
      <c r="C930" s="45">
        <f>IF('NEG Commercial Win'!B930&gt;40,40*(Rates!$E$13+Rates!$E$17)+('NEG Commercial Win'!B930-40)*(Rates!$E$13+Rates!$E$19),'NEG Commercial Win'!B930*(Rates!$E$13+Rates!$E$17))+Rates!$E$26</f>
        <v>21964.19067</v>
      </c>
      <c r="D930" s="45">
        <f>IF('NEG Commercial Win'!B930&gt;40,40*(Rates!$F$13+Rates!$F$17)+('NEG Commercial Win'!B930-40)*(Rates!$F$13+Rates!$F$19),'NEG Commercial Win'!B930*(Rates!$F$13+Rates!$F$17))+Rates!$F$26</f>
        <v>28170.459180000002</v>
      </c>
      <c r="E930" s="46">
        <f t="shared" si="56"/>
        <v>6206.2685100000017</v>
      </c>
      <c r="F930" s="47">
        <f t="shared" si="57"/>
        <v>0.28256304105376817</v>
      </c>
      <c r="G930" s="51">
        <f>'NEG Commercial'!E930</f>
        <v>1</v>
      </c>
      <c r="H930" s="48">
        <f t="shared" si="58"/>
        <v>9.6417139110648316E-6</v>
      </c>
      <c r="I930" s="48">
        <f t="shared" si="59"/>
        <v>0.99980716572177397</v>
      </c>
      <c r="K930" s="72"/>
      <c r="L930" s="72"/>
    </row>
    <row r="931" spans="2:12" x14ac:dyDescent="0.2">
      <c r="B931" s="51">
        <f>'NEG Commercial'!C931</f>
        <v>38939</v>
      </c>
      <c r="C931" s="45">
        <f>IF('NEG Commercial Win'!B931&gt;40,40*(Rates!$E$13+Rates!$E$17)+('NEG Commercial Win'!B931-40)*(Rates!$E$13+Rates!$E$19),'NEG Commercial Win'!B931*(Rates!$E$13+Rates!$E$17))+Rates!$E$26</f>
        <v>22088.739269999998</v>
      </c>
      <c r="D931" s="45">
        <f>IF('NEG Commercial Win'!B931&gt;40,40*(Rates!$F$13+Rates!$F$17)+('NEG Commercial Win'!B931-40)*(Rates!$F$13+Rates!$F$19),'NEG Commercial Win'!B931*(Rates!$F$13+Rates!$F$17))+Rates!$F$26</f>
        <v>28330.271580000001</v>
      </c>
      <c r="E931" s="46">
        <f t="shared" si="56"/>
        <v>6241.5323100000023</v>
      </c>
      <c r="F931" s="47">
        <f t="shared" si="57"/>
        <v>0.28256625394990242</v>
      </c>
      <c r="G931" s="51">
        <f>'NEG Commercial'!E931</f>
        <v>1</v>
      </c>
      <c r="H931" s="48">
        <f t="shared" si="58"/>
        <v>9.6417139110648316E-6</v>
      </c>
      <c r="I931" s="48">
        <f t="shared" si="59"/>
        <v>0.99981680743568502</v>
      </c>
      <c r="K931" s="72"/>
      <c r="L931" s="72"/>
    </row>
    <row r="932" spans="2:12" x14ac:dyDescent="0.2">
      <c r="B932" s="51">
        <f>'NEG Commercial'!C932</f>
        <v>38999</v>
      </c>
      <c r="C932" s="45">
        <f>IF('NEG Commercial Win'!B932&gt;40,40*(Rates!$E$13+Rates!$E$17)+('NEG Commercial Win'!B932-40)*(Rates!$E$13+Rates!$E$19),'NEG Commercial Win'!B932*(Rates!$E$13+Rates!$E$17))+Rates!$E$26</f>
        <v>22122.70707</v>
      </c>
      <c r="D932" s="45">
        <f>IF('NEG Commercial Win'!B932&gt;40,40*(Rates!$F$13+Rates!$F$17)+('NEG Commercial Win'!B932-40)*(Rates!$F$13+Rates!$F$19),'NEG Commercial Win'!B932*(Rates!$F$13+Rates!$F$17))+Rates!$F$26</f>
        <v>28373.856780000002</v>
      </c>
      <c r="E932" s="46">
        <f t="shared" si="56"/>
        <v>6251.1497100000015</v>
      </c>
      <c r="F932" s="47">
        <f t="shared" si="57"/>
        <v>0.28256712391572619</v>
      </c>
      <c r="G932" s="51">
        <f>'NEG Commercial'!E932</f>
        <v>1</v>
      </c>
      <c r="H932" s="48">
        <f t="shared" si="58"/>
        <v>9.6417139110648316E-6</v>
      </c>
      <c r="I932" s="48">
        <f t="shared" si="59"/>
        <v>0.99982644914959606</v>
      </c>
      <c r="K932" s="72"/>
      <c r="L932" s="72"/>
    </row>
    <row r="933" spans="2:12" x14ac:dyDescent="0.2">
      <c r="B933" s="51">
        <f>'NEG Commercial'!C933</f>
        <v>39119</v>
      </c>
      <c r="C933" s="45">
        <f>IF('NEG Commercial Win'!B933&gt;40,40*(Rates!$E$13+Rates!$E$17)+('NEG Commercial Win'!B933-40)*(Rates!$E$13+Rates!$E$19),'NEG Commercial Win'!B933*(Rates!$E$13+Rates!$E$17))+Rates!$E$26</f>
        <v>22190.642670000001</v>
      </c>
      <c r="D933" s="45">
        <f>IF('NEG Commercial Win'!B933&gt;40,40*(Rates!$F$13+Rates!$F$17)+('NEG Commercial Win'!B933-40)*(Rates!$F$13+Rates!$F$19),'NEG Commercial Win'!B933*(Rates!$F$13+Rates!$F$17))+Rates!$F$26</f>
        <v>28461.027180000001</v>
      </c>
      <c r="E933" s="46">
        <f t="shared" si="56"/>
        <v>6270.3845099999999</v>
      </c>
      <c r="F933" s="47">
        <f t="shared" si="57"/>
        <v>0.28256885585729635</v>
      </c>
      <c r="G933" s="51">
        <f>'NEG Commercial'!E933</f>
        <v>1</v>
      </c>
      <c r="H933" s="48">
        <f t="shared" si="58"/>
        <v>9.6417139110648316E-6</v>
      </c>
      <c r="I933" s="48">
        <f t="shared" si="59"/>
        <v>0.99983609086350711</v>
      </c>
      <c r="K933" s="72"/>
      <c r="L933" s="72"/>
    </row>
    <row r="934" spans="2:12" x14ac:dyDescent="0.2">
      <c r="B934" s="51">
        <f>'NEG Commercial'!C934</f>
        <v>41079</v>
      </c>
      <c r="C934" s="45">
        <f>IF('NEG Commercial Win'!B934&gt;40,40*(Rates!$E$13+Rates!$E$17)+('NEG Commercial Win'!B934-40)*(Rates!$E$13+Rates!$E$19),'NEG Commercial Win'!B934*(Rates!$E$13+Rates!$E$17))+Rates!$E$26</f>
        <v>23300.25747</v>
      </c>
      <c r="D934" s="45">
        <f>IF('NEG Commercial Win'!B934&gt;40,40*(Rates!$F$13+Rates!$F$17)+('NEG Commercial Win'!B934-40)*(Rates!$F$13+Rates!$F$19),'NEG Commercial Win'!B934*(Rates!$F$13+Rates!$F$17))+Rates!$F$26</f>
        <v>29884.810379999999</v>
      </c>
      <c r="E934" s="46">
        <f t="shared" si="56"/>
        <v>6584.5529099999985</v>
      </c>
      <c r="F934" s="47">
        <f t="shared" si="57"/>
        <v>0.2825957145957666</v>
      </c>
      <c r="G934" s="51">
        <f>'NEG Commercial'!E934</f>
        <v>1</v>
      </c>
      <c r="H934" s="48">
        <f t="shared" si="58"/>
        <v>9.6417139110648316E-6</v>
      </c>
      <c r="I934" s="48">
        <f t="shared" si="59"/>
        <v>0.99984573257741816</v>
      </c>
      <c r="K934" s="72"/>
      <c r="L934" s="72"/>
    </row>
    <row r="935" spans="2:12" x14ac:dyDescent="0.2">
      <c r="B935" s="51">
        <f>'NEG Commercial'!C935</f>
        <v>41139</v>
      </c>
      <c r="C935" s="45">
        <f>IF('NEG Commercial Win'!B935&gt;40,40*(Rates!$E$13+Rates!$E$17)+('NEG Commercial Win'!B935-40)*(Rates!$E$13+Rates!$E$19),'NEG Commercial Win'!B935*(Rates!$E$13+Rates!$E$17))+Rates!$E$26</f>
        <v>23334.225269999999</v>
      </c>
      <c r="D935" s="45">
        <f>IF('NEG Commercial Win'!B935&gt;40,40*(Rates!$F$13+Rates!$F$17)+('NEG Commercial Win'!B935-40)*(Rates!$F$13+Rates!$F$19),'NEG Commercial Win'!B935*(Rates!$F$13+Rates!$F$17))+Rates!$F$26</f>
        <v>29928.39558</v>
      </c>
      <c r="E935" s="46">
        <f t="shared" si="56"/>
        <v>6594.1703100000013</v>
      </c>
      <c r="F935" s="47">
        <f t="shared" si="57"/>
        <v>0.28259649650669555</v>
      </c>
      <c r="G935" s="51">
        <f>'NEG Commercial'!E935</f>
        <v>1</v>
      </c>
      <c r="H935" s="48">
        <f t="shared" si="58"/>
        <v>9.6417139110648316E-6</v>
      </c>
      <c r="I935" s="48">
        <f t="shared" si="59"/>
        <v>0.9998553742913292</v>
      </c>
      <c r="K935" s="72"/>
      <c r="L935" s="72"/>
    </row>
    <row r="936" spans="2:12" x14ac:dyDescent="0.2">
      <c r="B936" s="51">
        <f>'NEG Commercial'!C936</f>
        <v>41839</v>
      </c>
      <c r="C936" s="45">
        <f>IF('NEG Commercial Win'!B936&gt;40,40*(Rates!$E$13+Rates!$E$17)+('NEG Commercial Win'!B936-40)*(Rates!$E$13+Rates!$E$19),'NEG Commercial Win'!B936*(Rates!$E$13+Rates!$E$17))+Rates!$E$26</f>
        <v>23730.51627</v>
      </c>
      <c r="D936" s="45">
        <f>IF('NEG Commercial Win'!B936&gt;40,40*(Rates!$F$13+Rates!$F$17)+('NEG Commercial Win'!B936-40)*(Rates!$F$13+Rates!$F$19),'NEG Commercial Win'!B936*(Rates!$F$13+Rates!$F$17))+Rates!$F$26</f>
        <v>30436.889579999999</v>
      </c>
      <c r="E936" s="46">
        <f t="shared" si="56"/>
        <v>6706.373309999999</v>
      </c>
      <c r="F936" s="47">
        <f t="shared" si="57"/>
        <v>0.28260545340423809</v>
      </c>
      <c r="G936" s="51">
        <f>'NEG Commercial'!E936</f>
        <v>1</v>
      </c>
      <c r="H936" s="48">
        <f t="shared" si="58"/>
        <v>9.6417139110648316E-6</v>
      </c>
      <c r="I936" s="48">
        <f t="shared" si="59"/>
        <v>0.99986501600524025</v>
      </c>
      <c r="K936" s="72"/>
      <c r="L936" s="72"/>
    </row>
    <row r="937" spans="2:12" x14ac:dyDescent="0.2">
      <c r="B937" s="51">
        <f>'NEG Commercial'!C937</f>
        <v>42279</v>
      </c>
      <c r="C937" s="45">
        <f>IF('NEG Commercial Win'!B937&gt;40,40*(Rates!$E$13+Rates!$E$17)+('NEG Commercial Win'!B937-40)*(Rates!$E$13+Rates!$E$19),'NEG Commercial Win'!B937*(Rates!$E$13+Rates!$E$17))+Rates!$E$26</f>
        <v>23979.61347</v>
      </c>
      <c r="D937" s="45">
        <f>IF('NEG Commercial Win'!B937&gt;40,40*(Rates!$F$13+Rates!$F$17)+('NEG Commercial Win'!B937-40)*(Rates!$F$13+Rates!$F$19),'NEG Commercial Win'!B937*(Rates!$F$13+Rates!$F$17))+Rates!$F$26</f>
        <v>30756.514380000001</v>
      </c>
      <c r="E937" s="46">
        <f t="shared" si="56"/>
        <v>6776.9009100000003</v>
      </c>
      <c r="F937" s="47">
        <f t="shared" si="57"/>
        <v>0.28261093192675218</v>
      </c>
      <c r="G937" s="51">
        <f>'NEG Commercial'!E937</f>
        <v>1</v>
      </c>
      <c r="H937" s="48">
        <f t="shared" si="58"/>
        <v>9.6417139110648316E-6</v>
      </c>
      <c r="I937" s="48">
        <f t="shared" si="59"/>
        <v>0.99987465771915129</v>
      </c>
      <c r="K937" s="72"/>
      <c r="L937" s="72"/>
    </row>
    <row r="938" spans="2:12" x14ac:dyDescent="0.2">
      <c r="B938" s="51">
        <f>'NEG Commercial'!C938</f>
        <v>42299</v>
      </c>
      <c r="C938" s="45">
        <f>IF('NEG Commercial Win'!B938&gt;40,40*(Rates!$E$13+Rates!$E$17)+('NEG Commercial Win'!B938-40)*(Rates!$E$13+Rates!$E$19),'NEG Commercial Win'!B938*(Rates!$E$13+Rates!$E$17))+Rates!$E$26</f>
        <v>23990.93607</v>
      </c>
      <c r="D938" s="45">
        <f>IF('NEG Commercial Win'!B938&gt;40,40*(Rates!$F$13+Rates!$F$17)+('NEG Commercial Win'!B938-40)*(Rates!$F$13+Rates!$F$19),'NEG Commercial Win'!B938*(Rates!$F$13+Rates!$F$17))+Rates!$F$26</f>
        <v>30771.04278</v>
      </c>
      <c r="E938" s="46">
        <f t="shared" si="56"/>
        <v>6780.10671</v>
      </c>
      <c r="F938" s="47">
        <f t="shared" si="57"/>
        <v>0.28261117824736881</v>
      </c>
      <c r="G938" s="51">
        <f>'NEG Commercial'!E938</f>
        <v>1</v>
      </c>
      <c r="H938" s="48">
        <f t="shared" si="58"/>
        <v>9.6417139110648316E-6</v>
      </c>
      <c r="I938" s="48">
        <f t="shared" si="59"/>
        <v>0.99988429943306234</v>
      </c>
      <c r="K938" s="72"/>
      <c r="L938" s="72"/>
    </row>
    <row r="939" spans="2:12" x14ac:dyDescent="0.2">
      <c r="B939" s="51">
        <f>'NEG Commercial'!C939</f>
        <v>42359</v>
      </c>
      <c r="C939" s="45">
        <f>IF('NEG Commercial Win'!B939&gt;40,40*(Rates!$E$13+Rates!$E$17)+('NEG Commercial Win'!B939-40)*(Rates!$E$13+Rates!$E$19),'NEG Commercial Win'!B939*(Rates!$E$13+Rates!$E$17))+Rates!$E$26</f>
        <v>24024.903869999998</v>
      </c>
      <c r="D939" s="45">
        <f>IF('NEG Commercial Win'!B939&gt;40,40*(Rates!$F$13+Rates!$F$17)+('NEG Commercial Win'!B939-40)*(Rates!$F$13+Rates!$F$19),'NEG Commercial Win'!B939*(Rates!$F$13+Rates!$F$17))+Rates!$F$26</f>
        <v>30814.627980000001</v>
      </c>
      <c r="E939" s="46">
        <f t="shared" si="56"/>
        <v>6789.7241100000028</v>
      </c>
      <c r="F939" s="47">
        <f t="shared" si="57"/>
        <v>0.28261191581616946</v>
      </c>
      <c r="G939" s="51">
        <f>'NEG Commercial'!E939</f>
        <v>1</v>
      </c>
      <c r="H939" s="48">
        <f t="shared" si="58"/>
        <v>9.6417139110648316E-6</v>
      </c>
      <c r="I939" s="48">
        <f t="shared" si="59"/>
        <v>0.99989394114697339</v>
      </c>
      <c r="K939" s="72"/>
      <c r="L939" s="72"/>
    </row>
    <row r="940" spans="2:12" x14ac:dyDescent="0.2">
      <c r="B940" s="51">
        <f>'NEG Commercial'!C940</f>
        <v>43179</v>
      </c>
      <c r="C940" s="45">
        <f>IF('NEG Commercial Win'!B940&gt;40,40*(Rates!$E$13+Rates!$E$17)+('NEG Commercial Win'!B940-40)*(Rates!$E$13+Rates!$E$19),'NEG Commercial Win'!B940*(Rates!$E$13+Rates!$E$17))+Rates!$E$26</f>
        <v>24489.13047</v>
      </c>
      <c r="D940" s="45">
        <f>IF('NEG Commercial Win'!B940&gt;40,40*(Rates!$F$13+Rates!$F$17)+('NEG Commercial Win'!B940-40)*(Rates!$F$13+Rates!$F$19),'NEG Commercial Win'!B940*(Rates!$F$13+Rates!$F$17))+Rates!$F$26</f>
        <v>31410.292379999999</v>
      </c>
      <c r="E940" s="46">
        <f t="shared" si="56"/>
        <v>6921.1619099999989</v>
      </c>
      <c r="F940" s="47">
        <f t="shared" si="57"/>
        <v>0.2826217908585465</v>
      </c>
      <c r="G940" s="51">
        <f>'NEG Commercial'!E940</f>
        <v>1</v>
      </c>
      <c r="H940" s="48">
        <f t="shared" si="58"/>
        <v>9.6417139110648316E-6</v>
      </c>
      <c r="I940" s="48">
        <f t="shared" si="59"/>
        <v>0.99990358286088443</v>
      </c>
      <c r="K940" s="72"/>
      <c r="L940" s="72"/>
    </row>
    <row r="941" spans="2:12" x14ac:dyDescent="0.2">
      <c r="B941" s="51">
        <f>'NEG Commercial'!C941</f>
        <v>43339</v>
      </c>
      <c r="C941" s="45">
        <f>IF('NEG Commercial Win'!B941&gt;40,40*(Rates!$E$13+Rates!$E$17)+('NEG Commercial Win'!B941-40)*(Rates!$E$13+Rates!$E$19),'NEG Commercial Win'!B941*(Rates!$E$13+Rates!$E$17))+Rates!$E$26</f>
        <v>24579.71127</v>
      </c>
      <c r="D941" s="45">
        <f>IF('NEG Commercial Win'!B941&gt;40,40*(Rates!$F$13+Rates!$F$17)+('NEG Commercial Win'!B941-40)*(Rates!$F$13+Rates!$F$19),'NEG Commercial Win'!B941*(Rates!$F$13+Rates!$F$17))+Rates!$F$26</f>
        <v>31526.51958</v>
      </c>
      <c r="E941" s="46">
        <f t="shared" si="56"/>
        <v>6946.8083100000003</v>
      </c>
      <c r="F941" s="47">
        <f t="shared" si="57"/>
        <v>0.28262367420396473</v>
      </c>
      <c r="G941" s="51">
        <f>'NEG Commercial'!E941</f>
        <v>1</v>
      </c>
      <c r="H941" s="48">
        <f t="shared" si="58"/>
        <v>9.6417139110648316E-6</v>
      </c>
      <c r="I941" s="48">
        <f t="shared" si="59"/>
        <v>0.99991322457479548</v>
      </c>
      <c r="K941" s="72"/>
      <c r="L941" s="72"/>
    </row>
    <row r="942" spans="2:12" x14ac:dyDescent="0.2">
      <c r="B942" s="51">
        <f>'NEG Commercial'!C942</f>
        <v>43399</v>
      </c>
      <c r="C942" s="45">
        <f>IF('NEG Commercial Win'!B942&gt;40,40*(Rates!$E$13+Rates!$E$17)+('NEG Commercial Win'!B942-40)*(Rates!$E$13+Rates!$E$19),'NEG Commercial Win'!B942*(Rates!$E$13+Rates!$E$17))+Rates!$E$26</f>
        <v>24613.679069999998</v>
      </c>
      <c r="D942" s="45">
        <f>IF('NEG Commercial Win'!B942&gt;40,40*(Rates!$F$13+Rates!$F$17)+('NEG Commercial Win'!B942-40)*(Rates!$F$13+Rates!$F$19),'NEG Commercial Win'!B942*(Rates!$F$13+Rates!$F$17))+Rates!$F$26</f>
        <v>31570.104780000001</v>
      </c>
      <c r="E942" s="46">
        <f t="shared" si="56"/>
        <v>6956.4257100000032</v>
      </c>
      <c r="F942" s="47">
        <f t="shared" si="57"/>
        <v>0.28262437688475167</v>
      </c>
      <c r="G942" s="51">
        <f>'NEG Commercial'!E942</f>
        <v>1</v>
      </c>
      <c r="H942" s="48">
        <f t="shared" si="58"/>
        <v>9.6417139110648316E-6</v>
      </c>
      <c r="I942" s="48">
        <f t="shared" si="59"/>
        <v>0.99992286628870652</v>
      </c>
      <c r="K942" s="72"/>
      <c r="L942" s="72"/>
    </row>
    <row r="943" spans="2:12" x14ac:dyDescent="0.2">
      <c r="B943" s="51">
        <f>'NEG Commercial'!C943</f>
        <v>51999</v>
      </c>
      <c r="C943" s="45">
        <f>IF('NEG Commercial Win'!B943&gt;40,40*(Rates!$E$13+Rates!$E$17)+('NEG Commercial Win'!B943-40)*(Rates!$E$13+Rates!$E$19),'NEG Commercial Win'!B943*(Rates!$E$13+Rates!$E$17))+Rates!$E$26</f>
        <v>29482.397069999999</v>
      </c>
      <c r="D943" s="45">
        <f>IF('NEG Commercial Win'!B943&gt;40,40*(Rates!$F$13+Rates!$F$17)+('NEG Commercial Win'!B943-40)*(Rates!$F$13+Rates!$F$19),'NEG Commercial Win'!B943*(Rates!$F$13+Rates!$F$17))+Rates!$F$26</f>
        <v>37817.316780000001</v>
      </c>
      <c r="E943" s="46">
        <f t="shared" si="56"/>
        <v>8334.9197100000019</v>
      </c>
      <c r="F943" s="47">
        <f t="shared" si="57"/>
        <v>0.28270834593979649</v>
      </c>
      <c r="G943" s="51">
        <f>'NEG Commercial'!E943</f>
        <v>1</v>
      </c>
      <c r="H943" s="48">
        <f t="shared" si="58"/>
        <v>9.6417139110648316E-6</v>
      </c>
      <c r="I943" s="48">
        <f t="shared" si="59"/>
        <v>0.99993250800261757</v>
      </c>
      <c r="K943" s="72"/>
      <c r="L943" s="72"/>
    </row>
    <row r="944" spans="2:12" x14ac:dyDescent="0.2">
      <c r="B944" s="51">
        <f>'NEG Commercial'!C944</f>
        <v>52019</v>
      </c>
      <c r="C944" s="45">
        <f>IF('NEG Commercial Win'!B944&gt;40,40*(Rates!$E$13+Rates!$E$17)+('NEG Commercial Win'!B944-40)*(Rates!$E$13+Rates!$E$19),'NEG Commercial Win'!B944*(Rates!$E$13+Rates!$E$17))+Rates!$E$26</f>
        <v>29493.719669999999</v>
      </c>
      <c r="D944" s="45">
        <f>IF('NEG Commercial Win'!B944&gt;40,40*(Rates!$F$13+Rates!$F$17)+('NEG Commercial Win'!B944-40)*(Rates!$F$13+Rates!$F$19),'NEG Commercial Win'!B944*(Rates!$F$13+Rates!$F$17))+Rates!$F$26</f>
        <v>37831.845179999997</v>
      </c>
      <c r="E944" s="46">
        <f t="shared" si="56"/>
        <v>8338.125509999998</v>
      </c>
      <c r="F944" s="47">
        <f t="shared" si="57"/>
        <v>0.28270850890609278</v>
      </c>
      <c r="G944" s="51">
        <f>'NEG Commercial'!E944</f>
        <v>1</v>
      </c>
      <c r="H944" s="48">
        <f t="shared" si="58"/>
        <v>9.6417139110648316E-6</v>
      </c>
      <c r="I944" s="48">
        <f t="shared" si="59"/>
        <v>0.99994214971652862</v>
      </c>
      <c r="K944" s="72"/>
      <c r="L944" s="72"/>
    </row>
    <row r="945" spans="2:12" x14ac:dyDescent="0.2">
      <c r="B945" s="51">
        <f>'NEG Commercial'!C945</f>
        <v>56999</v>
      </c>
      <c r="C945" s="45">
        <f>IF('NEG Commercial Win'!B945&gt;40,40*(Rates!$E$13+Rates!$E$17)+('NEG Commercial Win'!B945-40)*(Rates!$E$13+Rates!$E$19),'NEG Commercial Win'!B945*(Rates!$E$13+Rates!$E$17))+Rates!$E$26</f>
        <v>32313.047070000001</v>
      </c>
      <c r="D945" s="45">
        <f>IF('NEG Commercial Win'!B945&gt;40,40*(Rates!$F$13+Rates!$F$17)+('NEG Commercial Win'!B945-40)*(Rates!$F$13+Rates!$F$19),'NEG Commercial Win'!B945*(Rates!$F$13+Rates!$F$17))+Rates!$F$26</f>
        <v>41449.41678</v>
      </c>
      <c r="E945" s="46">
        <f t="shared" si="56"/>
        <v>9136.369709999999</v>
      </c>
      <c r="F945" s="47">
        <f t="shared" si="57"/>
        <v>0.28274553279385295</v>
      </c>
      <c r="G945" s="51">
        <f>'NEG Commercial'!E945</f>
        <v>1</v>
      </c>
      <c r="H945" s="48">
        <f t="shared" si="58"/>
        <v>9.6417139110648316E-6</v>
      </c>
      <c r="I945" s="48">
        <f t="shared" si="59"/>
        <v>0.99995179143043966</v>
      </c>
      <c r="K945" s="72"/>
      <c r="L945" s="72"/>
    </row>
    <row r="946" spans="2:12" x14ac:dyDescent="0.2">
      <c r="B946" s="51">
        <f>'NEG Commercial'!C946</f>
        <v>60979</v>
      </c>
      <c r="C946" s="45">
        <f>IF('NEG Commercial Win'!B946&gt;40,40*(Rates!$E$13+Rates!$E$17)+('NEG Commercial Win'!B946-40)*(Rates!$E$13+Rates!$E$19),'NEG Commercial Win'!B946*(Rates!$E$13+Rates!$E$17))+Rates!$E$26</f>
        <v>34566.244470000005</v>
      </c>
      <c r="D946" s="45">
        <f>IF('NEG Commercial Win'!B946&gt;40,40*(Rates!$F$13+Rates!$F$17)+('NEG Commercial Win'!B946-40)*(Rates!$F$13+Rates!$F$19),'NEG Commercial Win'!B946*(Rates!$F$13+Rates!$F$17))+Rates!$F$26</f>
        <v>44340.568379999997</v>
      </c>
      <c r="E946" s="46">
        <f t="shared" si="56"/>
        <v>9774.3239099999919</v>
      </c>
      <c r="F946" s="47">
        <f t="shared" si="57"/>
        <v>0.28277077998690642</v>
      </c>
      <c r="G946" s="51">
        <f>'NEG Commercial'!E946</f>
        <v>1</v>
      </c>
      <c r="H946" s="48">
        <f t="shared" si="58"/>
        <v>9.6417139110648316E-6</v>
      </c>
      <c r="I946" s="48">
        <f t="shared" si="59"/>
        <v>0.99996143314435071</v>
      </c>
      <c r="K946" s="72"/>
      <c r="L946" s="72"/>
    </row>
    <row r="947" spans="2:12" x14ac:dyDescent="0.2">
      <c r="B947" s="51">
        <f>'NEG Commercial'!C947</f>
        <v>65679</v>
      </c>
      <c r="C947" s="45">
        <f>IF('NEG Commercial Win'!B947&gt;40,40*(Rates!$E$13+Rates!$E$17)+('NEG Commercial Win'!B947-40)*(Rates!$E$13+Rates!$E$19),'NEG Commercial Win'!B947*(Rates!$E$13+Rates!$E$17))+Rates!$E$26</f>
        <v>37227.055470000007</v>
      </c>
      <c r="D947" s="45">
        <f>IF('NEG Commercial Win'!B947&gt;40,40*(Rates!$F$13+Rates!$F$17)+('NEG Commercial Win'!B947-40)*(Rates!$F$13+Rates!$F$19),'NEG Commercial Win'!B947*(Rates!$F$13+Rates!$F$17))+Rates!$F$26</f>
        <v>47754.742379999996</v>
      </c>
      <c r="E947" s="46">
        <f t="shared" si="56"/>
        <v>10527.686909999989</v>
      </c>
      <c r="F947" s="47">
        <f t="shared" si="57"/>
        <v>0.28279665896444289</v>
      </c>
      <c r="G947" s="51">
        <f>'NEG Commercial'!E947</f>
        <v>1</v>
      </c>
      <c r="H947" s="48">
        <f t="shared" si="58"/>
        <v>9.6417139110648316E-6</v>
      </c>
      <c r="I947" s="48">
        <f t="shared" si="59"/>
        <v>0.99997107485826175</v>
      </c>
      <c r="K947" s="72"/>
      <c r="L947" s="72"/>
    </row>
    <row r="948" spans="2:12" x14ac:dyDescent="0.2">
      <c r="B948" s="51">
        <f>'NEG Commercial'!C948</f>
        <v>73319</v>
      </c>
      <c r="C948" s="45">
        <f>IF('NEG Commercial Win'!B948&gt;40,40*(Rates!$E$13+Rates!$E$17)+('NEG Commercial Win'!B948-40)*(Rates!$E$13+Rates!$E$19),'NEG Commercial Win'!B948*(Rates!$E$13+Rates!$E$17))+Rates!$E$26</f>
        <v>41552.288670000002</v>
      </c>
      <c r="D948" s="45">
        <f>IF('NEG Commercial Win'!B948&gt;40,40*(Rates!$F$13+Rates!$F$17)+('NEG Commercial Win'!B948-40)*(Rates!$F$13+Rates!$F$19),'NEG Commercial Win'!B948*(Rates!$F$13+Rates!$F$17))+Rates!$F$26</f>
        <v>53304.591179999996</v>
      </c>
      <c r="E948" s="46">
        <f t="shared" si="56"/>
        <v>11752.302509999994</v>
      </c>
      <c r="F948" s="47">
        <f t="shared" si="57"/>
        <v>0.28283165347002759</v>
      </c>
      <c r="G948" s="51">
        <f>'NEG Commercial'!E948</f>
        <v>1</v>
      </c>
      <c r="H948" s="48">
        <f t="shared" si="58"/>
        <v>9.6417139110648316E-6</v>
      </c>
      <c r="I948" s="48">
        <f t="shared" si="59"/>
        <v>0.9999807165721728</v>
      </c>
      <c r="K948" s="72"/>
      <c r="L948" s="72"/>
    </row>
    <row r="949" spans="2:12" x14ac:dyDescent="0.2">
      <c r="B949" s="51">
        <f>'NEG Commercial'!C949</f>
        <v>133619</v>
      </c>
      <c r="C949" s="45">
        <f>IF('NEG Commercial Win'!B949&gt;40,40*(Rates!$E$13+Rates!$E$17)+('NEG Commercial Win'!B949-40)*(Rates!$E$13+Rates!$E$19),'NEG Commercial Win'!B949*(Rates!$E$13+Rates!$E$17))+Rates!$E$26</f>
        <v>75689.927670000005</v>
      </c>
      <c r="D949" s="45">
        <f>IF('NEG Commercial Win'!B949&gt;40,40*(Rates!$F$13+Rates!$F$17)+('NEG Commercial Win'!B949-40)*(Rates!$F$13+Rates!$F$19),'NEG Commercial Win'!B949*(Rates!$F$13+Rates!$F$17))+Rates!$F$26</f>
        <v>97107.717179999992</v>
      </c>
      <c r="E949" s="46">
        <f t="shared" si="56"/>
        <v>21417.789509999988</v>
      </c>
      <c r="F949" s="47">
        <f t="shared" si="57"/>
        <v>0.28296749870576254</v>
      </c>
      <c r="G949" s="51">
        <f>'NEG Commercial'!E949</f>
        <v>1</v>
      </c>
      <c r="H949" s="48">
        <f t="shared" si="58"/>
        <v>9.6417139110648316E-6</v>
      </c>
      <c r="I949" s="48">
        <f t="shared" si="59"/>
        <v>0.99999035828608385</v>
      </c>
      <c r="K949" s="72"/>
      <c r="L949" s="72"/>
    </row>
    <row r="950" spans="2:12" x14ac:dyDescent="0.2">
      <c r="B950" s="51">
        <f>'NEG Commercial'!C950</f>
        <v>195459</v>
      </c>
      <c r="C950" s="45">
        <f>IF('NEG Commercial Win'!B950&gt;40,40*(Rates!$E$13+Rates!$E$17)+('NEG Commercial Win'!B950-40)*(Rates!$E$13+Rates!$E$19),'NEG Commercial Win'!B950*(Rates!$E$13+Rates!$E$17))+Rates!$E$26</f>
        <v>110699.40687000001</v>
      </c>
      <c r="D950" s="45">
        <f>IF('NEG Commercial Win'!B950&gt;40,40*(Rates!$F$13+Rates!$F$17)+('NEG Commercial Win'!B950-40)*(Rates!$F$13+Rates!$F$19),'NEG Commercial Win'!B950*(Rates!$F$13+Rates!$F$17))+Rates!$F$26</f>
        <v>142029.52997999996</v>
      </c>
      <c r="E950" s="46">
        <f t="shared" si="56"/>
        <v>31330.123109999957</v>
      </c>
      <c r="F950" s="47">
        <f t="shared" si="57"/>
        <v>0.28301979202826738</v>
      </c>
      <c r="G950" s="51">
        <f>'NEG Commercial'!E950</f>
        <v>1</v>
      </c>
      <c r="H950" s="48">
        <f t="shared" si="58"/>
        <v>9.6417139110648316E-6</v>
      </c>
      <c r="I950" s="48">
        <f t="shared" si="59"/>
        <v>0.99999999999999489</v>
      </c>
      <c r="K950" s="72"/>
      <c r="L950" s="72"/>
    </row>
    <row r="951" spans="2:12" x14ac:dyDescent="0.2">
      <c r="B951" s="78"/>
      <c r="C951" s="75"/>
      <c r="D951" s="75"/>
      <c r="E951" s="76"/>
      <c r="F951" s="77"/>
      <c r="G951" s="78"/>
    </row>
    <row r="952" spans="2:12" x14ac:dyDescent="0.2">
      <c r="B952" s="78"/>
      <c r="C952" s="75"/>
      <c r="D952" s="75"/>
      <c r="E952" s="76"/>
      <c r="F952" s="77"/>
      <c r="G952" s="78"/>
    </row>
    <row r="953" spans="2:12" x14ac:dyDescent="0.2">
      <c r="B953" s="78"/>
      <c r="C953" s="75"/>
      <c r="D953" s="75"/>
      <c r="E953" s="76"/>
      <c r="F953" s="77"/>
      <c r="G953" s="78"/>
    </row>
    <row r="954" spans="2:12" x14ac:dyDescent="0.2">
      <c r="B954" s="78"/>
      <c r="C954" s="75"/>
      <c r="D954" s="75"/>
      <c r="E954" s="76"/>
      <c r="F954" s="77"/>
      <c r="G954" s="78"/>
    </row>
    <row r="955" spans="2:12" x14ac:dyDescent="0.2">
      <c r="B955" s="78"/>
      <c r="C955" s="75"/>
      <c r="D955" s="75"/>
      <c r="E955" s="76"/>
      <c r="F955" s="77"/>
      <c r="G955" s="78"/>
    </row>
    <row r="956" spans="2:12" x14ac:dyDescent="0.2">
      <c r="B956" s="78"/>
      <c r="C956" s="75"/>
      <c r="D956" s="75"/>
      <c r="E956" s="76"/>
      <c r="F956" s="77"/>
      <c r="G956" s="78"/>
    </row>
    <row r="957" spans="2:12" x14ac:dyDescent="0.2">
      <c r="B957" s="78"/>
      <c r="C957" s="75"/>
      <c r="D957" s="75"/>
      <c r="E957" s="76"/>
      <c r="F957" s="77"/>
      <c r="G957" s="78"/>
    </row>
    <row r="958" spans="2:12" x14ac:dyDescent="0.2">
      <c r="B958" s="78"/>
      <c r="C958" s="75"/>
      <c r="D958" s="75"/>
      <c r="E958" s="76"/>
      <c r="F958" s="77"/>
      <c r="G958" s="78"/>
    </row>
    <row r="959" spans="2:12" x14ac:dyDescent="0.2">
      <c r="B959" s="78"/>
      <c r="C959" s="75"/>
      <c r="D959" s="75"/>
      <c r="E959" s="76"/>
      <c r="F959" s="77"/>
      <c r="G959" s="78"/>
    </row>
    <row r="960" spans="2:12" x14ac:dyDescent="0.2">
      <c r="B960" s="78"/>
      <c r="C960" s="75"/>
      <c r="D960" s="75"/>
      <c r="E960" s="76"/>
      <c r="F960" s="77"/>
      <c r="G960" s="78"/>
    </row>
    <row r="961" spans="2:7" x14ac:dyDescent="0.2">
      <c r="B961" s="78"/>
      <c r="C961" s="75"/>
      <c r="D961" s="75"/>
      <c r="E961" s="76"/>
      <c r="F961" s="77"/>
      <c r="G961" s="78"/>
    </row>
    <row r="962" spans="2:7" x14ac:dyDescent="0.2">
      <c r="B962" s="78"/>
      <c r="C962" s="75"/>
      <c r="D962" s="75"/>
      <c r="E962" s="76"/>
      <c r="F962" s="77"/>
      <c r="G962" s="78"/>
    </row>
    <row r="963" spans="2:7" x14ac:dyDescent="0.2">
      <c r="B963" s="78"/>
      <c r="C963" s="75"/>
      <c r="D963" s="75"/>
      <c r="E963" s="76"/>
      <c r="F963" s="77"/>
      <c r="G963" s="78"/>
    </row>
    <row r="964" spans="2:7" x14ac:dyDescent="0.2">
      <c r="B964" s="78"/>
      <c r="C964" s="75"/>
      <c r="D964" s="75"/>
      <c r="E964" s="76"/>
      <c r="F964" s="77"/>
      <c r="G964" s="78"/>
    </row>
    <row r="965" spans="2:7" x14ac:dyDescent="0.2">
      <c r="B965" s="78"/>
      <c r="C965" s="75"/>
      <c r="D965" s="75"/>
      <c r="E965" s="76"/>
      <c r="F965" s="77"/>
      <c r="G965" s="78"/>
    </row>
    <row r="966" spans="2:7" x14ac:dyDescent="0.2">
      <c r="B966" s="78"/>
      <c r="C966" s="75"/>
      <c r="D966" s="75"/>
      <c r="E966" s="76"/>
      <c r="F966" s="77"/>
      <c r="G966" s="78"/>
    </row>
    <row r="967" spans="2:7" x14ac:dyDescent="0.2">
      <c r="B967" s="78"/>
      <c r="C967" s="75"/>
      <c r="D967" s="75"/>
      <c r="E967" s="76"/>
      <c r="F967" s="77"/>
      <c r="G967" s="78"/>
    </row>
    <row r="968" spans="2:7" x14ac:dyDescent="0.2">
      <c r="B968" s="78"/>
      <c r="C968" s="75"/>
      <c r="D968" s="75"/>
      <c r="E968" s="76"/>
      <c r="F968" s="77"/>
      <c r="G968" s="78"/>
    </row>
    <row r="969" spans="2:7" x14ac:dyDescent="0.2">
      <c r="B969" s="78"/>
      <c r="C969" s="75"/>
      <c r="D969" s="75"/>
      <c r="E969" s="76"/>
      <c r="F969" s="77"/>
      <c r="G969" s="78"/>
    </row>
    <row r="970" spans="2:7" x14ac:dyDescent="0.2">
      <c r="B970" s="78"/>
      <c r="C970" s="75"/>
      <c r="D970" s="75"/>
      <c r="E970" s="76"/>
      <c r="F970" s="77"/>
      <c r="G970" s="78"/>
    </row>
    <row r="971" spans="2:7" x14ac:dyDescent="0.2">
      <c r="B971" s="78"/>
      <c r="C971" s="75"/>
      <c r="D971" s="75"/>
      <c r="E971" s="76"/>
      <c r="F971" s="77"/>
      <c r="G971" s="78"/>
    </row>
    <row r="972" spans="2:7" x14ac:dyDescent="0.2">
      <c r="B972" s="78"/>
      <c r="C972" s="75"/>
      <c r="D972" s="75"/>
      <c r="E972" s="76"/>
      <c r="F972" s="77"/>
      <c r="G972" s="78"/>
    </row>
    <row r="973" spans="2:7" x14ac:dyDescent="0.2">
      <c r="B973" s="78"/>
      <c r="C973" s="75"/>
      <c r="D973" s="75"/>
      <c r="E973" s="76"/>
      <c r="F973" s="77"/>
      <c r="G973" s="78"/>
    </row>
    <row r="974" spans="2:7" x14ac:dyDescent="0.2">
      <c r="B974" s="78"/>
      <c r="C974" s="75"/>
      <c r="D974" s="75"/>
      <c r="E974" s="76"/>
      <c r="F974" s="77"/>
      <c r="G974" s="78"/>
    </row>
    <row r="975" spans="2:7" x14ac:dyDescent="0.2">
      <c r="B975" s="78"/>
      <c r="C975" s="75"/>
      <c r="D975" s="75"/>
      <c r="E975" s="76"/>
      <c r="F975" s="77"/>
      <c r="G975" s="78"/>
    </row>
    <row r="976" spans="2:7" x14ac:dyDescent="0.2">
      <c r="B976" s="78"/>
      <c r="C976" s="75"/>
      <c r="D976" s="75"/>
      <c r="E976" s="76"/>
      <c r="F976" s="77"/>
      <c r="G976" s="78"/>
    </row>
    <row r="977" spans="2:7" x14ac:dyDescent="0.2">
      <c r="B977" s="78"/>
      <c r="C977" s="75"/>
      <c r="D977" s="75"/>
      <c r="E977" s="76"/>
      <c r="F977" s="77"/>
      <c r="G977" s="78"/>
    </row>
    <row r="978" spans="2:7" x14ac:dyDescent="0.2">
      <c r="B978" s="78"/>
      <c r="C978" s="75"/>
      <c r="D978" s="75"/>
      <c r="E978" s="76"/>
      <c r="F978" s="77"/>
      <c r="G978" s="78"/>
    </row>
    <row r="979" spans="2:7" x14ac:dyDescent="0.2">
      <c r="B979" s="78"/>
      <c r="C979" s="75"/>
      <c r="D979" s="75"/>
      <c r="E979" s="76"/>
      <c r="F979" s="77"/>
      <c r="G979" s="78"/>
    </row>
    <row r="980" spans="2:7" x14ac:dyDescent="0.2">
      <c r="B980" s="78"/>
      <c r="C980" s="75"/>
      <c r="D980" s="75"/>
      <c r="E980" s="76"/>
      <c r="F980" s="77"/>
      <c r="G980" s="78"/>
    </row>
    <row r="981" spans="2:7" x14ac:dyDescent="0.2">
      <c r="B981" s="78"/>
      <c r="C981" s="75"/>
      <c r="D981" s="75"/>
      <c r="E981" s="76"/>
      <c r="F981" s="77"/>
      <c r="G981" s="78"/>
    </row>
    <row r="982" spans="2:7" x14ac:dyDescent="0.2">
      <c r="B982" s="78"/>
      <c r="C982" s="75"/>
      <c r="D982" s="75"/>
      <c r="E982" s="76"/>
      <c r="F982" s="77"/>
      <c r="G982" s="78"/>
    </row>
    <row r="983" spans="2:7" x14ac:dyDescent="0.2">
      <c r="B983" s="78"/>
      <c r="C983" s="75"/>
      <c r="D983" s="75"/>
      <c r="E983" s="76"/>
      <c r="F983" s="77"/>
      <c r="G983" s="78"/>
    </row>
    <row r="984" spans="2:7" x14ac:dyDescent="0.2">
      <c r="B984" s="78"/>
      <c r="C984" s="75"/>
      <c r="D984" s="75"/>
      <c r="E984" s="76"/>
      <c r="F984" s="77"/>
      <c r="G984" s="78"/>
    </row>
    <row r="985" spans="2:7" x14ac:dyDescent="0.2">
      <c r="B985" s="78"/>
      <c r="C985" s="75"/>
      <c r="D985" s="75"/>
      <c r="E985" s="76"/>
      <c r="F985" s="77"/>
      <c r="G985" s="78"/>
    </row>
    <row r="986" spans="2:7" x14ac:dyDescent="0.2">
      <c r="B986" s="78"/>
      <c r="C986" s="75"/>
      <c r="D986" s="75"/>
      <c r="E986" s="76"/>
      <c r="F986" s="77"/>
      <c r="G986" s="78"/>
    </row>
    <row r="987" spans="2:7" x14ac:dyDescent="0.2">
      <c r="B987" s="78"/>
      <c r="C987" s="75"/>
      <c r="D987" s="75"/>
      <c r="E987" s="76"/>
      <c r="F987" s="77"/>
      <c r="G987" s="78"/>
    </row>
    <row r="988" spans="2:7" x14ac:dyDescent="0.2">
      <c r="B988" s="78"/>
      <c r="C988" s="75"/>
      <c r="D988" s="75"/>
      <c r="E988" s="76"/>
      <c r="F988" s="77"/>
      <c r="G988" s="78"/>
    </row>
    <row r="989" spans="2:7" x14ac:dyDescent="0.2">
      <c r="B989" s="78"/>
      <c r="C989" s="75"/>
      <c r="D989" s="75"/>
      <c r="E989" s="76"/>
      <c r="F989" s="77"/>
      <c r="G989" s="78"/>
    </row>
    <row r="990" spans="2:7" x14ac:dyDescent="0.2">
      <c r="B990" s="78"/>
      <c r="C990" s="75"/>
      <c r="D990" s="75"/>
      <c r="E990" s="76"/>
      <c r="F990" s="77"/>
      <c r="G990" s="78"/>
    </row>
    <row r="991" spans="2:7" x14ac:dyDescent="0.2">
      <c r="B991" s="78"/>
      <c r="C991" s="75"/>
      <c r="D991" s="75"/>
      <c r="E991" s="76"/>
      <c r="F991" s="77"/>
      <c r="G991" s="78"/>
    </row>
    <row r="992" spans="2:7" x14ac:dyDescent="0.2">
      <c r="B992" s="78"/>
      <c r="C992" s="75"/>
      <c r="D992" s="75"/>
      <c r="E992" s="76"/>
      <c r="F992" s="77"/>
      <c r="G992" s="78"/>
    </row>
    <row r="993" spans="2:7" x14ac:dyDescent="0.2">
      <c r="B993" s="78"/>
      <c r="C993" s="75"/>
      <c r="D993" s="75"/>
      <c r="E993" s="76"/>
      <c r="F993" s="77"/>
      <c r="G993" s="78"/>
    </row>
    <row r="994" spans="2:7" x14ac:dyDescent="0.2">
      <c r="B994" s="78"/>
      <c r="C994" s="75"/>
      <c r="D994" s="75"/>
      <c r="E994" s="76"/>
      <c r="F994" s="77"/>
      <c r="G994" s="78"/>
    </row>
    <row r="995" spans="2:7" x14ac:dyDescent="0.2">
      <c r="B995" s="78"/>
      <c r="C995" s="75"/>
      <c r="D995" s="75"/>
      <c r="E995" s="76"/>
      <c r="F995" s="77"/>
      <c r="G995" s="78"/>
    </row>
    <row r="996" spans="2:7" x14ac:dyDescent="0.2">
      <c r="B996" s="78"/>
      <c r="C996" s="75"/>
      <c r="D996" s="75"/>
      <c r="E996" s="76"/>
      <c r="F996" s="77"/>
      <c r="G996" s="78"/>
    </row>
    <row r="997" spans="2:7" x14ac:dyDescent="0.2">
      <c r="B997" s="78"/>
      <c r="C997" s="75"/>
      <c r="D997" s="75"/>
      <c r="E997" s="76"/>
      <c r="F997" s="77"/>
      <c r="G997" s="78"/>
    </row>
    <row r="998" spans="2:7" x14ac:dyDescent="0.2">
      <c r="B998" s="78"/>
      <c r="C998" s="75"/>
      <c r="D998" s="75"/>
      <c r="E998" s="76"/>
      <c r="F998" s="77"/>
      <c r="G998" s="78"/>
    </row>
    <row r="999" spans="2:7" x14ac:dyDescent="0.2">
      <c r="B999" s="78"/>
      <c r="C999" s="75"/>
      <c r="D999" s="75"/>
      <c r="E999" s="76"/>
      <c r="F999" s="77"/>
      <c r="G999" s="78"/>
    </row>
    <row r="1000" spans="2:7" x14ac:dyDescent="0.2">
      <c r="B1000" s="78"/>
      <c r="C1000" s="75"/>
      <c r="D1000" s="75"/>
      <c r="E1000" s="76"/>
      <c r="F1000" s="77"/>
      <c r="G1000" s="78"/>
    </row>
    <row r="1001" spans="2:7" x14ac:dyDescent="0.2">
      <c r="B1001" s="78"/>
      <c r="C1001" s="75"/>
      <c r="D1001" s="75"/>
      <c r="E1001" s="76"/>
      <c r="F1001" s="77"/>
      <c r="G1001" s="78"/>
    </row>
    <row r="1002" spans="2:7" x14ac:dyDescent="0.2">
      <c r="B1002" s="78"/>
      <c r="C1002" s="75"/>
      <c r="D1002" s="75"/>
      <c r="E1002" s="76"/>
      <c r="F1002" s="77"/>
      <c r="G1002" s="78"/>
    </row>
    <row r="1003" spans="2:7" x14ac:dyDescent="0.2">
      <c r="B1003" s="78"/>
      <c r="C1003" s="75"/>
      <c r="D1003" s="75"/>
      <c r="E1003" s="76"/>
      <c r="F1003" s="77"/>
      <c r="G1003" s="78"/>
    </row>
    <row r="1004" spans="2:7" x14ac:dyDescent="0.2">
      <c r="B1004" s="78"/>
      <c r="C1004" s="75"/>
      <c r="D1004" s="75"/>
      <c r="E1004" s="76"/>
      <c r="F1004" s="77"/>
      <c r="G1004" s="78"/>
    </row>
    <row r="1005" spans="2:7" x14ac:dyDescent="0.2">
      <c r="B1005" s="78"/>
      <c r="C1005" s="75"/>
      <c r="D1005" s="75"/>
      <c r="E1005" s="76"/>
      <c r="F1005" s="77"/>
      <c r="G1005" s="78"/>
    </row>
    <row r="1006" spans="2:7" x14ac:dyDescent="0.2">
      <c r="B1006" s="78"/>
      <c r="C1006" s="75"/>
      <c r="D1006" s="75"/>
      <c r="E1006" s="76"/>
      <c r="F1006" s="77"/>
      <c r="G1006" s="78"/>
    </row>
    <row r="1007" spans="2:7" x14ac:dyDescent="0.2">
      <c r="B1007" s="78"/>
      <c r="C1007" s="75"/>
      <c r="D1007" s="75"/>
      <c r="E1007" s="76"/>
      <c r="F1007" s="77"/>
      <c r="G1007" s="78"/>
    </row>
    <row r="1008" spans="2:7" x14ac:dyDescent="0.2">
      <c r="B1008" s="78"/>
      <c r="C1008" s="75"/>
      <c r="D1008" s="75"/>
      <c r="E1008" s="76"/>
      <c r="F1008" s="77"/>
      <c r="G1008" s="78"/>
    </row>
    <row r="1009" spans="2:7" x14ac:dyDescent="0.2">
      <c r="B1009" s="78"/>
      <c r="C1009" s="75"/>
      <c r="D1009" s="75"/>
      <c r="E1009" s="76"/>
      <c r="F1009" s="77"/>
      <c r="G1009" s="78"/>
    </row>
    <row r="1010" spans="2:7" x14ac:dyDescent="0.2">
      <c r="B1010" s="78"/>
      <c r="C1010" s="75"/>
      <c r="D1010" s="75"/>
      <c r="E1010" s="76"/>
      <c r="F1010" s="77"/>
      <c r="G1010" s="78"/>
    </row>
    <row r="1011" spans="2:7" x14ac:dyDescent="0.2">
      <c r="B1011" s="78"/>
      <c r="C1011" s="75"/>
      <c r="D1011" s="75"/>
      <c r="E1011" s="76"/>
      <c r="F1011" s="77"/>
      <c r="G1011" s="78"/>
    </row>
    <row r="1012" spans="2:7" x14ac:dyDescent="0.2">
      <c r="B1012" s="78"/>
      <c r="C1012" s="75"/>
      <c r="D1012" s="75"/>
      <c r="E1012" s="76"/>
      <c r="F1012" s="77"/>
      <c r="G1012" s="78"/>
    </row>
    <row r="1013" spans="2:7" x14ac:dyDescent="0.2">
      <c r="B1013" s="78"/>
      <c r="C1013" s="75"/>
      <c r="D1013" s="75"/>
      <c r="E1013" s="76"/>
      <c r="F1013" s="77"/>
      <c r="G1013" s="78"/>
    </row>
    <row r="1014" spans="2:7" x14ac:dyDescent="0.2">
      <c r="B1014" s="78"/>
      <c r="C1014" s="75"/>
      <c r="D1014" s="75"/>
      <c r="E1014" s="76"/>
      <c r="F1014" s="77"/>
      <c r="G1014" s="78"/>
    </row>
    <row r="1015" spans="2:7" x14ac:dyDescent="0.2">
      <c r="B1015" s="78"/>
      <c r="C1015" s="75"/>
      <c r="D1015" s="75"/>
      <c r="E1015" s="76"/>
      <c r="F1015" s="77"/>
      <c r="G1015" s="78"/>
    </row>
    <row r="1016" spans="2:7" x14ac:dyDescent="0.2">
      <c r="B1016" s="78"/>
      <c r="C1016" s="75"/>
      <c r="D1016" s="75"/>
      <c r="E1016" s="76"/>
      <c r="F1016" s="77"/>
      <c r="G1016" s="78"/>
    </row>
    <row r="1017" spans="2:7" x14ac:dyDescent="0.2">
      <c r="B1017" s="78"/>
      <c r="C1017" s="75"/>
      <c r="D1017" s="75"/>
      <c r="E1017" s="76"/>
      <c r="F1017" s="77"/>
      <c r="G1017" s="78"/>
    </row>
    <row r="1018" spans="2:7" x14ac:dyDescent="0.2">
      <c r="B1018" s="78"/>
      <c r="C1018" s="75"/>
      <c r="D1018" s="75"/>
      <c r="E1018" s="76"/>
      <c r="F1018" s="77"/>
      <c r="G1018" s="78"/>
    </row>
    <row r="1019" spans="2:7" x14ac:dyDescent="0.2">
      <c r="B1019" s="78"/>
      <c r="C1019" s="75"/>
      <c r="D1019" s="75"/>
      <c r="E1019" s="76"/>
      <c r="F1019" s="77"/>
      <c r="G1019" s="78"/>
    </row>
    <row r="1020" spans="2:7" x14ac:dyDescent="0.2">
      <c r="B1020" s="78"/>
      <c r="C1020" s="75"/>
      <c r="D1020" s="75"/>
      <c r="E1020" s="76"/>
      <c r="F1020" s="77"/>
      <c r="G1020" s="78"/>
    </row>
    <row r="1021" spans="2:7" x14ac:dyDescent="0.2">
      <c r="B1021" s="78"/>
      <c r="C1021" s="75"/>
      <c r="D1021" s="75"/>
      <c r="E1021" s="76"/>
      <c r="F1021" s="77"/>
      <c r="G1021" s="78"/>
    </row>
    <row r="1022" spans="2:7" x14ac:dyDescent="0.2">
      <c r="B1022" s="78"/>
      <c r="C1022" s="75"/>
      <c r="D1022" s="75"/>
      <c r="E1022" s="76"/>
      <c r="F1022" s="77"/>
      <c r="G1022" s="78"/>
    </row>
    <row r="1023" spans="2:7" x14ac:dyDescent="0.2">
      <c r="B1023" s="78"/>
      <c r="C1023" s="75"/>
      <c r="D1023" s="75"/>
      <c r="E1023" s="76"/>
      <c r="F1023" s="77"/>
      <c r="G1023" s="78"/>
    </row>
    <row r="1024" spans="2:7" x14ac:dyDescent="0.2">
      <c r="B1024" s="78"/>
      <c r="C1024" s="75"/>
      <c r="D1024" s="75"/>
      <c r="E1024" s="76"/>
      <c r="F1024" s="77"/>
      <c r="G1024" s="78"/>
    </row>
    <row r="1025" spans="2:7" x14ac:dyDescent="0.2">
      <c r="B1025" s="78"/>
      <c r="C1025" s="75"/>
      <c r="D1025" s="75"/>
      <c r="E1025" s="76"/>
      <c r="F1025" s="77"/>
      <c r="G1025" s="78"/>
    </row>
    <row r="1026" spans="2:7" x14ac:dyDescent="0.2">
      <c r="B1026" s="78"/>
      <c r="C1026" s="75"/>
      <c r="D1026" s="75"/>
      <c r="E1026" s="76"/>
      <c r="F1026" s="77"/>
      <c r="G1026" s="78"/>
    </row>
    <row r="1027" spans="2:7" x14ac:dyDescent="0.2">
      <c r="B1027" s="78"/>
      <c r="C1027" s="75"/>
      <c r="D1027" s="75"/>
      <c r="E1027" s="76"/>
      <c r="F1027" s="77"/>
      <c r="G1027" s="78"/>
    </row>
    <row r="1028" spans="2:7" x14ac:dyDescent="0.2">
      <c r="B1028" s="78"/>
      <c r="C1028" s="75"/>
      <c r="D1028" s="75"/>
      <c r="E1028" s="76"/>
      <c r="F1028" s="77"/>
      <c r="G1028" s="78"/>
    </row>
    <row r="1029" spans="2:7" x14ac:dyDescent="0.2">
      <c r="B1029" s="78"/>
      <c r="C1029" s="75"/>
      <c r="D1029" s="75"/>
      <c r="E1029" s="76"/>
      <c r="F1029" s="77"/>
      <c r="G1029" s="78"/>
    </row>
    <row r="1030" spans="2:7" x14ac:dyDescent="0.2">
      <c r="B1030" s="78"/>
      <c r="C1030" s="75"/>
      <c r="D1030" s="75"/>
      <c r="E1030" s="76"/>
      <c r="F1030" s="77"/>
      <c r="G1030" s="78"/>
    </row>
    <row r="1031" spans="2:7" x14ac:dyDescent="0.2">
      <c r="B1031" s="78"/>
      <c r="C1031" s="75"/>
      <c r="D1031" s="75"/>
      <c r="E1031" s="76"/>
      <c r="F1031" s="77"/>
      <c r="G1031" s="78"/>
    </row>
    <row r="1032" spans="2:7" x14ac:dyDescent="0.2">
      <c r="B1032" s="78"/>
      <c r="C1032" s="75"/>
      <c r="D1032" s="75"/>
      <c r="E1032" s="76"/>
      <c r="F1032" s="77"/>
      <c r="G1032" s="78"/>
    </row>
    <row r="1033" spans="2:7" x14ac:dyDescent="0.2">
      <c r="B1033" s="78"/>
      <c r="C1033" s="75"/>
      <c r="D1033" s="75"/>
      <c r="E1033" s="76"/>
      <c r="F1033" s="77"/>
      <c r="G1033" s="78"/>
    </row>
    <row r="1034" spans="2:7" x14ac:dyDescent="0.2">
      <c r="B1034" s="78"/>
      <c r="C1034" s="75"/>
      <c r="D1034" s="75"/>
      <c r="E1034" s="76"/>
      <c r="F1034" s="77"/>
      <c r="G1034" s="78"/>
    </row>
    <row r="1035" spans="2:7" x14ac:dyDescent="0.2">
      <c r="B1035" s="78"/>
      <c r="C1035" s="75"/>
      <c r="D1035" s="75"/>
      <c r="E1035" s="76"/>
      <c r="F1035" s="77"/>
      <c r="G1035" s="78"/>
    </row>
    <row r="1036" spans="2:7" x14ac:dyDescent="0.2">
      <c r="B1036" s="78"/>
      <c r="C1036" s="75"/>
      <c r="D1036" s="75"/>
      <c r="E1036" s="76"/>
      <c r="F1036" s="77"/>
      <c r="G1036" s="78"/>
    </row>
    <row r="1037" spans="2:7" x14ac:dyDescent="0.2">
      <c r="B1037" s="78"/>
      <c r="C1037" s="75"/>
      <c r="D1037" s="75"/>
      <c r="E1037" s="76"/>
      <c r="F1037" s="77"/>
      <c r="G1037" s="78"/>
    </row>
    <row r="1038" spans="2:7" x14ac:dyDescent="0.2">
      <c r="B1038" s="78"/>
      <c r="C1038" s="75"/>
      <c r="D1038" s="75"/>
      <c r="E1038" s="76"/>
      <c r="F1038" s="77"/>
      <c r="G1038" s="78"/>
    </row>
    <row r="1039" spans="2:7" x14ac:dyDescent="0.2">
      <c r="B1039" s="78"/>
      <c r="C1039" s="75"/>
      <c r="D1039" s="75"/>
      <c r="E1039" s="76"/>
      <c r="F1039" s="77"/>
      <c r="G1039" s="78"/>
    </row>
    <row r="1040" spans="2:7" x14ac:dyDescent="0.2">
      <c r="B1040" s="78"/>
      <c r="C1040" s="75"/>
      <c r="D1040" s="75"/>
      <c r="E1040" s="76"/>
      <c r="F1040" s="77"/>
      <c r="G1040" s="78"/>
    </row>
    <row r="1041" spans="2:7" x14ac:dyDescent="0.2">
      <c r="B1041" s="78"/>
      <c r="C1041" s="75"/>
      <c r="D1041" s="75"/>
      <c r="E1041" s="76"/>
      <c r="F1041" s="77"/>
      <c r="G1041" s="78"/>
    </row>
    <row r="1042" spans="2:7" x14ac:dyDescent="0.2">
      <c r="B1042" s="78"/>
      <c r="C1042" s="75"/>
      <c r="D1042" s="75"/>
      <c r="E1042" s="76"/>
      <c r="F1042" s="77"/>
      <c r="G1042" s="78"/>
    </row>
    <row r="1043" spans="2:7" x14ac:dyDescent="0.2">
      <c r="B1043" s="78"/>
      <c r="C1043" s="75"/>
      <c r="D1043" s="75"/>
      <c r="E1043" s="76"/>
      <c r="F1043" s="77"/>
      <c r="G1043" s="78"/>
    </row>
    <row r="1044" spans="2:7" x14ac:dyDescent="0.2">
      <c r="B1044" s="78"/>
      <c r="C1044" s="75"/>
      <c r="D1044" s="75"/>
      <c r="E1044" s="76"/>
      <c r="F1044" s="77"/>
      <c r="G1044" s="78"/>
    </row>
    <row r="1045" spans="2:7" x14ac:dyDescent="0.2">
      <c r="B1045" s="78"/>
      <c r="C1045" s="75"/>
      <c r="D1045" s="75"/>
      <c r="E1045" s="76"/>
      <c r="F1045" s="77"/>
      <c r="G1045" s="78"/>
    </row>
    <row r="1046" spans="2:7" x14ac:dyDescent="0.2">
      <c r="B1046" s="78"/>
      <c r="C1046" s="75"/>
      <c r="D1046" s="75"/>
      <c r="E1046" s="76"/>
      <c r="F1046" s="77"/>
      <c r="G1046" s="78"/>
    </row>
    <row r="1047" spans="2:7" x14ac:dyDescent="0.2">
      <c r="B1047" s="78"/>
      <c r="C1047" s="75"/>
      <c r="D1047" s="75"/>
      <c r="E1047" s="76"/>
      <c r="F1047" s="77"/>
      <c r="G1047" s="78"/>
    </row>
    <row r="1048" spans="2:7" x14ac:dyDescent="0.2">
      <c r="B1048" s="78"/>
      <c r="C1048" s="75"/>
      <c r="D1048" s="75"/>
      <c r="E1048" s="76"/>
      <c r="F1048" s="77"/>
      <c r="G1048" s="78"/>
    </row>
    <row r="1049" spans="2:7" x14ac:dyDescent="0.2">
      <c r="B1049" s="78"/>
      <c r="C1049" s="75"/>
      <c r="D1049" s="75"/>
      <c r="E1049" s="76"/>
      <c r="F1049" s="77"/>
      <c r="G1049" s="78"/>
    </row>
    <row r="1050" spans="2:7" x14ac:dyDescent="0.2">
      <c r="B1050" s="78"/>
      <c r="C1050" s="75"/>
      <c r="D1050" s="75"/>
      <c r="E1050" s="76"/>
      <c r="F1050" s="77"/>
      <c r="G1050" s="78"/>
    </row>
    <row r="1051" spans="2:7" x14ac:dyDescent="0.2">
      <c r="B1051" s="78"/>
      <c r="C1051" s="75"/>
      <c r="D1051" s="75"/>
      <c r="E1051" s="76"/>
      <c r="F1051" s="77"/>
      <c r="G1051" s="78"/>
    </row>
    <row r="1052" spans="2:7" x14ac:dyDescent="0.2">
      <c r="B1052" s="78"/>
      <c r="C1052" s="75"/>
      <c r="D1052" s="75"/>
      <c r="E1052" s="76"/>
      <c r="F1052" s="77"/>
      <c r="G1052" s="78"/>
    </row>
    <row r="1053" spans="2:7" x14ac:dyDescent="0.2">
      <c r="B1053" s="78"/>
      <c r="C1053" s="75"/>
      <c r="D1053" s="75"/>
      <c r="E1053" s="76"/>
      <c r="F1053" s="77"/>
      <c r="G1053" s="78"/>
    </row>
    <row r="1054" spans="2:7" x14ac:dyDescent="0.2">
      <c r="B1054" s="78"/>
      <c r="C1054" s="75"/>
      <c r="D1054" s="75"/>
      <c r="E1054" s="76"/>
      <c r="F1054" s="77"/>
      <c r="G1054" s="78"/>
    </row>
    <row r="1055" spans="2:7" x14ac:dyDescent="0.2">
      <c r="B1055" s="78"/>
      <c r="C1055" s="75"/>
      <c r="D1055" s="75"/>
      <c r="E1055" s="76"/>
      <c r="F1055" s="77"/>
      <c r="G1055" s="78"/>
    </row>
    <row r="1056" spans="2:7" x14ac:dyDescent="0.2">
      <c r="B1056" s="78"/>
      <c r="C1056" s="75"/>
      <c r="D1056" s="75"/>
      <c r="E1056" s="76"/>
      <c r="F1056" s="77"/>
      <c r="G1056" s="78"/>
    </row>
    <row r="1057" spans="2:7" x14ac:dyDescent="0.2">
      <c r="B1057" s="78"/>
      <c r="C1057" s="75"/>
      <c r="D1057" s="75"/>
      <c r="E1057" s="76"/>
      <c r="F1057" s="77"/>
      <c r="G1057" s="78"/>
    </row>
    <row r="1058" spans="2:7" x14ac:dyDescent="0.2">
      <c r="B1058" s="78"/>
      <c r="C1058" s="75"/>
      <c r="D1058" s="75"/>
      <c r="E1058" s="76"/>
      <c r="F1058" s="77"/>
      <c r="G1058" s="78"/>
    </row>
    <row r="1059" spans="2:7" x14ac:dyDescent="0.2">
      <c r="B1059" s="78"/>
      <c r="C1059" s="75"/>
      <c r="D1059" s="75"/>
      <c r="E1059" s="76"/>
      <c r="F1059" s="77"/>
      <c r="G1059" s="78"/>
    </row>
    <row r="1060" spans="2:7" x14ac:dyDescent="0.2">
      <c r="B1060" s="78"/>
      <c r="C1060" s="75"/>
      <c r="D1060" s="75"/>
      <c r="E1060" s="76"/>
      <c r="F1060" s="77"/>
      <c r="G1060" s="78"/>
    </row>
    <row r="1061" spans="2:7" x14ac:dyDescent="0.2">
      <c r="B1061" s="78"/>
      <c r="C1061" s="75"/>
      <c r="D1061" s="75"/>
      <c r="E1061" s="76"/>
      <c r="F1061" s="77"/>
      <c r="G1061" s="78"/>
    </row>
    <row r="1062" spans="2:7" x14ac:dyDescent="0.2">
      <c r="B1062" s="78"/>
      <c r="C1062" s="75"/>
      <c r="D1062" s="75"/>
      <c r="E1062" s="76"/>
      <c r="F1062" s="77"/>
      <c r="G1062" s="78"/>
    </row>
    <row r="1063" spans="2:7" x14ac:dyDescent="0.2">
      <c r="B1063" s="78"/>
      <c r="C1063" s="75"/>
      <c r="D1063" s="75"/>
      <c r="E1063" s="76"/>
      <c r="F1063" s="77"/>
      <c r="G1063" s="78"/>
    </row>
    <row r="1064" spans="2:7" x14ac:dyDescent="0.2">
      <c r="B1064" s="78"/>
      <c r="C1064" s="75"/>
      <c r="D1064" s="75"/>
      <c r="E1064" s="76"/>
      <c r="F1064" s="77"/>
      <c r="G1064" s="78"/>
    </row>
    <row r="1065" spans="2:7" x14ac:dyDescent="0.2">
      <c r="B1065" s="78"/>
      <c r="C1065" s="75"/>
      <c r="D1065" s="75"/>
      <c r="E1065" s="76"/>
      <c r="F1065" s="77"/>
      <c r="G1065" s="78"/>
    </row>
    <row r="1066" spans="2:7" x14ac:dyDescent="0.2">
      <c r="B1066" s="78"/>
      <c r="C1066" s="75"/>
      <c r="D1066" s="75"/>
      <c r="E1066" s="76"/>
      <c r="F1066" s="77"/>
      <c r="G1066" s="78"/>
    </row>
    <row r="1067" spans="2:7" x14ac:dyDescent="0.2">
      <c r="B1067" s="78"/>
      <c r="C1067" s="75"/>
      <c r="D1067" s="75"/>
      <c r="E1067" s="76"/>
      <c r="F1067" s="77"/>
      <c r="G1067" s="78"/>
    </row>
    <row r="1068" spans="2:7" x14ac:dyDescent="0.2">
      <c r="B1068" s="78"/>
      <c r="C1068" s="75"/>
      <c r="D1068" s="75"/>
      <c r="E1068" s="76"/>
      <c r="F1068" s="77"/>
      <c r="G1068" s="78"/>
    </row>
    <row r="1069" spans="2:7" x14ac:dyDescent="0.2">
      <c r="B1069" s="78"/>
      <c r="C1069" s="75"/>
      <c r="D1069" s="75"/>
      <c r="E1069" s="76"/>
      <c r="F1069" s="77"/>
      <c r="G1069" s="78"/>
    </row>
    <row r="1070" spans="2:7" x14ac:dyDescent="0.2">
      <c r="B1070" s="78"/>
      <c r="C1070" s="75"/>
      <c r="D1070" s="75"/>
      <c r="E1070" s="76"/>
      <c r="F1070" s="77"/>
      <c r="G1070" s="78"/>
    </row>
    <row r="1071" spans="2:7" x14ac:dyDescent="0.2">
      <c r="B1071" s="78"/>
      <c r="C1071" s="75"/>
      <c r="D1071" s="75"/>
      <c r="E1071" s="76"/>
      <c r="F1071" s="77"/>
      <c r="G1071" s="78"/>
    </row>
    <row r="1072" spans="2:7" x14ac:dyDescent="0.2">
      <c r="B1072" s="78"/>
      <c r="C1072" s="75"/>
      <c r="D1072" s="75"/>
      <c r="E1072" s="76"/>
      <c r="F1072" s="77"/>
      <c r="G1072" s="78"/>
    </row>
    <row r="1073" spans="2:7" x14ac:dyDescent="0.2">
      <c r="B1073" s="78"/>
      <c r="C1073" s="75"/>
      <c r="D1073" s="75"/>
      <c r="E1073" s="76"/>
      <c r="F1073" s="77"/>
      <c r="G1073" s="78"/>
    </row>
    <row r="1074" spans="2:7" x14ac:dyDescent="0.2">
      <c r="B1074" s="78"/>
      <c r="C1074" s="75"/>
      <c r="D1074" s="75"/>
      <c r="E1074" s="76"/>
      <c r="F1074" s="77"/>
      <c r="G1074" s="78"/>
    </row>
    <row r="1075" spans="2:7" x14ac:dyDescent="0.2">
      <c r="B1075" s="78"/>
      <c r="C1075" s="75"/>
      <c r="D1075" s="75"/>
      <c r="E1075" s="76"/>
      <c r="F1075" s="77"/>
      <c r="G1075" s="78"/>
    </row>
    <row r="1076" spans="2:7" x14ac:dyDescent="0.2">
      <c r="B1076" s="78"/>
      <c r="C1076" s="75"/>
      <c r="D1076" s="75"/>
      <c r="E1076" s="76"/>
      <c r="F1076" s="77"/>
      <c r="G1076" s="78"/>
    </row>
    <row r="1077" spans="2:7" x14ac:dyDescent="0.2">
      <c r="B1077" s="78"/>
      <c r="C1077" s="75"/>
      <c r="D1077" s="75"/>
      <c r="E1077" s="76"/>
      <c r="F1077" s="77"/>
      <c r="G1077" s="78"/>
    </row>
    <row r="1078" spans="2:7" x14ac:dyDescent="0.2">
      <c r="B1078" s="78"/>
      <c r="C1078" s="75"/>
      <c r="D1078" s="75"/>
      <c r="E1078" s="76"/>
      <c r="F1078" s="77"/>
      <c r="G1078" s="78"/>
    </row>
    <row r="1079" spans="2:7" x14ac:dyDescent="0.2">
      <c r="B1079" s="78"/>
      <c r="C1079" s="75"/>
      <c r="D1079" s="75"/>
      <c r="E1079" s="76"/>
      <c r="F1079" s="77"/>
      <c r="G1079" s="78"/>
    </row>
    <row r="1080" spans="2:7" x14ac:dyDescent="0.2">
      <c r="B1080" s="78"/>
      <c r="C1080" s="75"/>
      <c r="D1080" s="75"/>
      <c r="E1080" s="76"/>
      <c r="F1080" s="77"/>
      <c r="G1080" s="78"/>
    </row>
    <row r="1081" spans="2:7" x14ac:dyDescent="0.2">
      <c r="B1081" s="78"/>
      <c r="C1081" s="75"/>
      <c r="D1081" s="75"/>
      <c r="E1081" s="76"/>
      <c r="F1081" s="77"/>
      <c r="G1081" s="78"/>
    </row>
    <row r="1082" spans="2:7" x14ac:dyDescent="0.2">
      <c r="B1082" s="78"/>
      <c r="C1082" s="75"/>
      <c r="D1082" s="75"/>
      <c r="E1082" s="76"/>
      <c r="F1082" s="77"/>
      <c r="G1082" s="78"/>
    </row>
    <row r="1083" spans="2:7" x14ac:dyDescent="0.2">
      <c r="B1083" s="78"/>
      <c r="C1083" s="75"/>
      <c r="D1083" s="75"/>
      <c r="E1083" s="76"/>
      <c r="F1083" s="77"/>
      <c r="G1083" s="78"/>
    </row>
    <row r="1084" spans="2:7" x14ac:dyDescent="0.2">
      <c r="B1084" s="78"/>
      <c r="C1084" s="75"/>
      <c r="D1084" s="75"/>
      <c r="E1084" s="76"/>
      <c r="F1084" s="77"/>
      <c r="G1084" s="78"/>
    </row>
    <row r="1085" spans="2:7" x14ac:dyDescent="0.2">
      <c r="B1085" s="78"/>
      <c r="C1085" s="75"/>
      <c r="D1085" s="75"/>
      <c r="E1085" s="76"/>
      <c r="F1085" s="77"/>
      <c r="G1085" s="78"/>
    </row>
    <row r="1086" spans="2:7" x14ac:dyDescent="0.2">
      <c r="B1086" s="78"/>
      <c r="C1086" s="75"/>
      <c r="D1086" s="75"/>
      <c r="E1086" s="76"/>
      <c r="F1086" s="77"/>
      <c r="G1086" s="78"/>
    </row>
    <row r="1087" spans="2:7" x14ac:dyDescent="0.2">
      <c r="B1087" s="78"/>
      <c r="C1087" s="75"/>
      <c r="D1087" s="75"/>
      <c r="E1087" s="76"/>
      <c r="F1087" s="77"/>
      <c r="G1087" s="78"/>
    </row>
    <row r="1088" spans="2:7" x14ac:dyDescent="0.2">
      <c r="B1088" s="78"/>
      <c r="C1088" s="75"/>
      <c r="D1088" s="75"/>
      <c r="E1088" s="76"/>
      <c r="F1088" s="77"/>
      <c r="G1088" s="78"/>
    </row>
    <row r="1089" spans="2:7" x14ac:dyDescent="0.2">
      <c r="B1089" s="78"/>
      <c r="C1089" s="75"/>
      <c r="D1089" s="75"/>
      <c r="E1089" s="76"/>
      <c r="F1089" s="77"/>
      <c r="G1089" s="78"/>
    </row>
    <row r="1090" spans="2:7" x14ac:dyDescent="0.2">
      <c r="B1090" s="78"/>
      <c r="C1090" s="75"/>
      <c r="D1090" s="75"/>
      <c r="E1090" s="76"/>
      <c r="F1090" s="77"/>
      <c r="G1090" s="78"/>
    </row>
    <row r="1091" spans="2:7" x14ac:dyDescent="0.2">
      <c r="B1091" s="78"/>
      <c r="C1091" s="75"/>
      <c r="D1091" s="75"/>
      <c r="E1091" s="76"/>
      <c r="F1091" s="77"/>
      <c r="G1091" s="78"/>
    </row>
    <row r="1092" spans="2:7" x14ac:dyDescent="0.2">
      <c r="B1092" s="78"/>
      <c r="C1092" s="75"/>
      <c r="D1092" s="75"/>
      <c r="E1092" s="76"/>
      <c r="F1092" s="77"/>
      <c r="G1092" s="78"/>
    </row>
    <row r="1093" spans="2:7" x14ac:dyDescent="0.2">
      <c r="B1093" s="78"/>
      <c r="C1093" s="75"/>
      <c r="D1093" s="75"/>
      <c r="E1093" s="76"/>
      <c r="F1093" s="77"/>
      <c r="G1093" s="78"/>
    </row>
    <row r="1094" spans="2:7" x14ac:dyDescent="0.2">
      <c r="B1094" s="78"/>
      <c r="C1094" s="75"/>
      <c r="D1094" s="75"/>
      <c r="E1094" s="76"/>
      <c r="F1094" s="77"/>
      <c r="G1094" s="78"/>
    </row>
    <row r="1095" spans="2:7" x14ac:dyDescent="0.2">
      <c r="B1095" s="78"/>
      <c r="C1095" s="75"/>
      <c r="D1095" s="75"/>
      <c r="E1095" s="76"/>
      <c r="F1095" s="77"/>
      <c r="G1095" s="78"/>
    </row>
    <row r="1096" spans="2:7" x14ac:dyDescent="0.2">
      <c r="B1096" s="78"/>
      <c r="C1096" s="75"/>
      <c r="D1096" s="75"/>
      <c r="E1096" s="76"/>
      <c r="F1096" s="77"/>
      <c r="G1096" s="78"/>
    </row>
    <row r="1097" spans="2:7" x14ac:dyDescent="0.2">
      <c r="B1097" s="78"/>
      <c r="C1097" s="75"/>
      <c r="D1097" s="75"/>
      <c r="E1097" s="76"/>
      <c r="F1097" s="77"/>
      <c r="G1097" s="78"/>
    </row>
    <row r="1098" spans="2:7" x14ac:dyDescent="0.2">
      <c r="B1098" s="78"/>
      <c r="C1098" s="75"/>
      <c r="D1098" s="75"/>
      <c r="E1098" s="76"/>
      <c r="F1098" s="77"/>
      <c r="G1098" s="78"/>
    </row>
    <row r="1099" spans="2:7" x14ac:dyDescent="0.2">
      <c r="B1099" s="78"/>
      <c r="C1099" s="75"/>
      <c r="D1099" s="75"/>
      <c r="E1099" s="76"/>
      <c r="F1099" s="77"/>
      <c r="G1099" s="78"/>
    </row>
    <row r="1100" spans="2:7" x14ac:dyDescent="0.2">
      <c r="B1100" s="78"/>
      <c r="C1100" s="75"/>
      <c r="D1100" s="75"/>
      <c r="E1100" s="76"/>
      <c r="F1100" s="77"/>
      <c r="G1100" s="78"/>
    </row>
    <row r="1101" spans="2:7" x14ac:dyDescent="0.2">
      <c r="B1101" s="78"/>
      <c r="C1101" s="75"/>
      <c r="D1101" s="75"/>
      <c r="E1101" s="76"/>
      <c r="F1101" s="77"/>
      <c r="G1101" s="78"/>
    </row>
    <row r="1102" spans="2:7" x14ac:dyDescent="0.2">
      <c r="B1102" s="78"/>
      <c r="C1102" s="75"/>
      <c r="D1102" s="75"/>
      <c r="E1102" s="76"/>
      <c r="F1102" s="77"/>
      <c r="G1102" s="78"/>
    </row>
    <row r="1103" spans="2:7" x14ac:dyDescent="0.2">
      <c r="B1103" s="78"/>
      <c r="C1103" s="75"/>
      <c r="D1103" s="75"/>
      <c r="E1103" s="76"/>
      <c r="F1103" s="77"/>
      <c r="G1103" s="78"/>
    </row>
    <row r="1104" spans="2:7" x14ac:dyDescent="0.2">
      <c r="B1104" s="78"/>
      <c r="C1104" s="75"/>
      <c r="D1104" s="75"/>
      <c r="E1104" s="76"/>
      <c r="F1104" s="77"/>
      <c r="G1104" s="78"/>
    </row>
    <row r="1105" spans="2:7" x14ac:dyDescent="0.2">
      <c r="B1105" s="78"/>
      <c r="C1105" s="75"/>
      <c r="D1105" s="75"/>
      <c r="E1105" s="76"/>
      <c r="F1105" s="77"/>
      <c r="G1105" s="78"/>
    </row>
    <row r="1106" spans="2:7" x14ac:dyDescent="0.2">
      <c r="B1106" s="78"/>
      <c r="C1106" s="75"/>
      <c r="D1106" s="75"/>
      <c r="E1106" s="76"/>
      <c r="F1106" s="77"/>
      <c r="G1106" s="78"/>
    </row>
    <row r="1107" spans="2:7" x14ac:dyDescent="0.2">
      <c r="B1107" s="78"/>
      <c r="C1107" s="75"/>
      <c r="D1107" s="75"/>
      <c r="E1107" s="76"/>
      <c r="F1107" s="77"/>
      <c r="G1107" s="78"/>
    </row>
    <row r="1108" spans="2:7" x14ac:dyDescent="0.2">
      <c r="B1108" s="78"/>
      <c r="C1108" s="75"/>
      <c r="D1108" s="75"/>
      <c r="E1108" s="76"/>
      <c r="F1108" s="77"/>
      <c r="G1108" s="78"/>
    </row>
    <row r="1109" spans="2:7" x14ac:dyDescent="0.2">
      <c r="B1109" s="78"/>
      <c r="C1109" s="75"/>
      <c r="D1109" s="75"/>
      <c r="E1109" s="76"/>
      <c r="F1109" s="77"/>
      <c r="G1109" s="78"/>
    </row>
    <row r="1110" spans="2:7" x14ac:dyDescent="0.2">
      <c r="B1110" s="78"/>
      <c r="C1110" s="75"/>
      <c r="D1110" s="75"/>
      <c r="E1110" s="76"/>
      <c r="F1110" s="77"/>
      <c r="G1110" s="78"/>
    </row>
    <row r="1111" spans="2:7" x14ac:dyDescent="0.2">
      <c r="B1111" s="78"/>
      <c r="C1111" s="75"/>
      <c r="D1111" s="75"/>
      <c r="E1111" s="76"/>
      <c r="F1111" s="77"/>
      <c r="G1111" s="78"/>
    </row>
    <row r="1112" spans="2:7" x14ac:dyDescent="0.2">
      <c r="B1112" s="78"/>
      <c r="C1112" s="75"/>
      <c r="D1112" s="75"/>
      <c r="E1112" s="76"/>
      <c r="F1112" s="77"/>
      <c r="G1112" s="78"/>
    </row>
    <row r="1113" spans="2:7" x14ac:dyDescent="0.2">
      <c r="B1113" s="78"/>
      <c r="C1113" s="75"/>
      <c r="D1113" s="75"/>
      <c r="E1113" s="76"/>
      <c r="F1113" s="77"/>
      <c r="G1113" s="78"/>
    </row>
    <row r="1114" spans="2:7" x14ac:dyDescent="0.2">
      <c r="B1114" s="78"/>
      <c r="C1114" s="75"/>
      <c r="D1114" s="75"/>
      <c r="E1114" s="76"/>
      <c r="F1114" s="77"/>
      <c r="G1114" s="78"/>
    </row>
  </sheetData>
  <pageMargins left="0.7" right="0.7" top="0.75" bottom="0.75" header="0.3" footer="0.3"/>
  <pageSetup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AF06-7213-4D70-9F84-28B0F3CAEC4A}">
  <sheetPr>
    <pageSetUpPr fitToPage="1"/>
  </sheetPr>
  <dimension ref="B1:M65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ColWidth="9.140625" defaultRowHeight="12.75" x14ac:dyDescent="0.2"/>
  <cols>
    <col min="1" max="1" width="4" style="38" customWidth="1"/>
    <col min="2" max="9" width="11.42578125" style="56" customWidth="1"/>
    <col min="10" max="16384" width="9.140625" style="38"/>
  </cols>
  <sheetData>
    <row r="1" spans="2:13" x14ac:dyDescent="0.2">
      <c r="B1" s="74" t="s">
        <v>23</v>
      </c>
    </row>
    <row r="2" spans="2:13" x14ac:dyDescent="0.2">
      <c r="B2" s="74" t="s">
        <v>42</v>
      </c>
      <c r="G2" s="43" t="s">
        <v>44</v>
      </c>
      <c r="I2" s="55">
        <f>'NEG Commercial'!N3</f>
        <v>164.1130526725841</v>
      </c>
    </row>
    <row r="3" spans="2:13" x14ac:dyDescent="0.2">
      <c r="B3" s="74" t="s">
        <v>24</v>
      </c>
    </row>
    <row r="5" spans="2:13" ht="38.25" x14ac:dyDescent="0.2"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</row>
    <row r="6" spans="2:13" x14ac:dyDescent="0.2">
      <c r="B6" s="57">
        <f>'NEG Commercial'!K6</f>
        <v>0</v>
      </c>
      <c r="C6" s="71">
        <f>IF('NEG Commercial NonWin'!B6&gt;40,40*(Rates!$E$13+Rates!$E$17)+('NEG Commercial NonWin'!B6-40)*(Rates!$E$13+Rates!$E$19),'NEG Commercial NonWin'!B6*(Rates!$E$13+Rates!$E$17))+Rates!$E$26</f>
        <v>29.86</v>
      </c>
      <c r="D6" s="71">
        <f>IF('NEG Commercial NonWin'!B6&gt;40,40*(Rates!$F$13+Rates!$F$17)+('NEG Commercial NonWin'!B6-40)*(Rates!$F$13+Rates!$F$19),'NEG Commercial NonWin'!B6*(Rates!$F$13+Rates!$F$17))+Rates!$F$26</f>
        <v>29.86</v>
      </c>
      <c r="E6" s="59">
        <f>D6-C6</f>
        <v>0</v>
      </c>
      <c r="F6" s="60">
        <f>E6/C6</f>
        <v>0</v>
      </c>
      <c r="G6" s="61">
        <f>'NEG Commercial'!M6</f>
        <v>40253</v>
      </c>
      <c r="H6" s="62">
        <f>G6/SUM($G$6:$G$618)</f>
        <v>0.28000918222543753</v>
      </c>
      <c r="I6" s="62">
        <f>H6</f>
        <v>0.28000918222543753</v>
      </c>
      <c r="K6" s="72"/>
      <c r="L6" s="72"/>
    </row>
    <row r="7" spans="2:13" x14ac:dyDescent="0.2">
      <c r="B7" s="44">
        <f>'NEG Commercial'!K7</f>
        <v>2</v>
      </c>
      <c r="C7" s="45">
        <f>IF('NEG Commercial NonWin'!B7&gt;40,40*(Rates!$E$13+Rates!$E$17)+('NEG Commercial NonWin'!B7-40)*(Rates!$E$13+Rates!$E$19),'NEG Commercial NonWin'!B7*(Rates!$E$13+Rates!$E$17))+Rates!$E$26</f>
        <v>31.709419999999998</v>
      </c>
      <c r="D7" s="45">
        <f>IF('NEG Commercial NonWin'!B7&gt;40,40*(Rates!$F$13+Rates!$F$17)+('NEG Commercial NonWin'!B7-40)*(Rates!$F$13+Rates!$F$19),'NEG Commercial NonWin'!B7*(Rates!$F$13+Rates!$F$17))+Rates!$F$26</f>
        <v>32.03</v>
      </c>
      <c r="E7" s="46">
        <f t="shared" ref="E7:E70" si="0">D7-C7</f>
        <v>0.3205800000000032</v>
      </c>
      <c r="F7" s="47">
        <f t="shared" ref="F7:F70" si="1">E7/C7</f>
        <v>1.010992947836962E-2</v>
      </c>
      <c r="G7" s="51">
        <f>'NEG Commercial'!M7</f>
        <v>7929</v>
      </c>
      <c r="H7" s="48">
        <f>G7/SUM($G$6:$G$618)</f>
        <v>5.5155958707810454E-2</v>
      </c>
      <c r="I7" s="48">
        <f>H7+I6</f>
        <v>0.33516514093324801</v>
      </c>
      <c r="K7" s="72"/>
      <c r="L7" s="72"/>
      <c r="M7" s="50"/>
    </row>
    <row r="8" spans="2:13" x14ac:dyDescent="0.2">
      <c r="B8" s="44">
        <f>'NEG Commercial'!K8</f>
        <v>4</v>
      </c>
      <c r="C8" s="45">
        <f>IF('NEG Commercial NonWin'!B8&gt;40,40*(Rates!$E$13+Rates!$E$17)+('NEG Commercial NonWin'!B8-40)*(Rates!$E$13+Rates!$E$19),'NEG Commercial NonWin'!B8*(Rates!$E$13+Rates!$E$17))+Rates!$E$26</f>
        <v>33.558839999999996</v>
      </c>
      <c r="D8" s="45">
        <f>IF('NEG Commercial NonWin'!B8&gt;40,40*(Rates!$F$13+Rates!$F$17)+('NEG Commercial NonWin'!B8-40)*(Rates!$F$13+Rates!$F$19),'NEG Commercial NonWin'!B8*(Rates!$F$13+Rates!$F$17))+Rates!$F$26</f>
        <v>34.200000000000003</v>
      </c>
      <c r="E8" s="46">
        <f t="shared" si="0"/>
        <v>0.64116000000000639</v>
      </c>
      <c r="F8" s="47">
        <f t="shared" si="1"/>
        <v>1.9105547152404746E-2</v>
      </c>
      <c r="G8" s="51">
        <f>'NEG Commercial'!M8</f>
        <v>5268</v>
      </c>
      <c r="H8" s="48">
        <f t="shared" ref="H8:H71" si="2">G8/SUM($G$6:$G$618)</f>
        <v>3.6645426973482845E-2</v>
      </c>
      <c r="I8" s="48">
        <f t="shared" ref="I8:I71" si="3">H8+I7</f>
        <v>0.37181056790673084</v>
      </c>
      <c r="K8" s="72"/>
      <c r="L8" s="72"/>
      <c r="M8" s="50"/>
    </row>
    <row r="9" spans="2:13" x14ac:dyDescent="0.2">
      <c r="B9" s="44">
        <f>'NEG Commercial'!K9</f>
        <v>6</v>
      </c>
      <c r="C9" s="45">
        <f>IF('NEG Commercial NonWin'!B9&gt;40,40*(Rates!$E$13+Rates!$E$17)+('NEG Commercial NonWin'!B9-40)*(Rates!$E$13+Rates!$E$19),'NEG Commercial NonWin'!B9*(Rates!$E$13+Rates!$E$17))+Rates!$E$26</f>
        <v>35.408259999999999</v>
      </c>
      <c r="D9" s="45">
        <f>IF('NEG Commercial NonWin'!B9&gt;40,40*(Rates!$F$13+Rates!$F$17)+('NEG Commercial NonWin'!B9-40)*(Rates!$F$13+Rates!$F$19),'NEG Commercial NonWin'!B9*(Rates!$F$13+Rates!$F$17))+Rates!$F$26</f>
        <v>36.369999999999997</v>
      </c>
      <c r="E9" s="46">
        <f t="shared" si="0"/>
        <v>0.96173999999999893</v>
      </c>
      <c r="F9" s="47">
        <f t="shared" si="1"/>
        <v>2.716145893641763E-2</v>
      </c>
      <c r="G9" s="51">
        <f>'NEG Commercial'!M9</f>
        <v>6201</v>
      </c>
      <c r="H9" s="48">
        <f t="shared" si="2"/>
        <v>4.3135590862294446E-2</v>
      </c>
      <c r="I9" s="48">
        <f t="shared" si="3"/>
        <v>0.4149461587690253</v>
      </c>
      <c r="K9" s="72"/>
      <c r="L9" s="72"/>
    </row>
    <row r="10" spans="2:13" x14ac:dyDescent="0.2">
      <c r="B10" s="44">
        <f>'NEG Commercial'!K10</f>
        <v>8</v>
      </c>
      <c r="C10" s="45">
        <f>IF('NEG Commercial NonWin'!B10&gt;40,40*(Rates!$E$13+Rates!$E$17)+('NEG Commercial NonWin'!B10-40)*(Rates!$E$13+Rates!$E$19),'NEG Commercial NonWin'!B10*(Rates!$E$13+Rates!$E$17))+Rates!$E$26</f>
        <v>37.257680000000001</v>
      </c>
      <c r="D10" s="45">
        <f>IF('NEG Commercial NonWin'!B10&gt;40,40*(Rates!$F$13+Rates!$F$17)+('NEG Commercial NonWin'!B10-40)*(Rates!$F$13+Rates!$F$19),'NEG Commercial NonWin'!B10*(Rates!$F$13+Rates!$F$17))+Rates!$F$26</f>
        <v>38.54</v>
      </c>
      <c r="E10" s="46">
        <f t="shared" si="0"/>
        <v>1.2823199999999986</v>
      </c>
      <c r="F10" s="47">
        <f t="shared" si="1"/>
        <v>3.4417601954818404E-2</v>
      </c>
      <c r="G10" s="51">
        <f>'NEG Commercial'!M10</f>
        <v>5173</v>
      </c>
      <c r="H10" s="48">
        <f t="shared" si="2"/>
        <v>3.598458499123515E-2</v>
      </c>
      <c r="I10" s="48">
        <f t="shared" si="3"/>
        <v>0.45093074376026043</v>
      </c>
      <c r="K10" s="72"/>
      <c r="L10" s="72"/>
    </row>
    <row r="11" spans="2:13" x14ac:dyDescent="0.2">
      <c r="B11" s="44">
        <f>'NEG Commercial'!K11</f>
        <v>10</v>
      </c>
      <c r="C11" s="45">
        <f>IF('NEG Commercial NonWin'!B11&gt;40,40*(Rates!$E$13+Rates!$E$17)+('NEG Commercial NonWin'!B11-40)*(Rates!$E$13+Rates!$E$19),'NEG Commercial NonWin'!B11*(Rates!$E$13+Rates!$E$17))+Rates!$E$26</f>
        <v>39.107100000000003</v>
      </c>
      <c r="D11" s="45">
        <f>IF('NEG Commercial NonWin'!B11&gt;40,40*(Rates!$F$13+Rates!$F$17)+('NEG Commercial NonWin'!B11-40)*(Rates!$F$13+Rates!$F$19),'NEG Commercial NonWin'!B11*(Rates!$F$13+Rates!$F$17))+Rates!$F$26</f>
        <v>40.71</v>
      </c>
      <c r="E11" s="46">
        <f t="shared" si="0"/>
        <v>1.6028999999999982</v>
      </c>
      <c r="F11" s="47">
        <f t="shared" si="1"/>
        <v>4.0987442178018779E-2</v>
      </c>
      <c r="G11" s="51">
        <f>'NEG Commercial'!M11</f>
        <v>4007</v>
      </c>
      <c r="H11" s="48">
        <f t="shared" si="2"/>
        <v>2.7873619188068671E-2</v>
      </c>
      <c r="I11" s="48">
        <f t="shared" si="3"/>
        <v>0.47880436294832912</v>
      </c>
      <c r="K11" s="72"/>
      <c r="L11" s="72"/>
    </row>
    <row r="12" spans="2:13" x14ac:dyDescent="0.2">
      <c r="B12" s="44">
        <f>'NEG Commercial'!K12</f>
        <v>12</v>
      </c>
      <c r="C12" s="45">
        <f>IF('NEG Commercial NonWin'!B12&gt;40,40*(Rates!$E$13+Rates!$E$17)+('NEG Commercial NonWin'!B12-40)*(Rates!$E$13+Rates!$E$19),'NEG Commercial NonWin'!B12*(Rates!$E$13+Rates!$E$17))+Rates!$E$26</f>
        <v>40.956519999999998</v>
      </c>
      <c r="D12" s="45">
        <f>IF('NEG Commercial NonWin'!B12&gt;40,40*(Rates!$F$13+Rates!$F$17)+('NEG Commercial NonWin'!B12-40)*(Rates!$F$13+Rates!$F$19),'NEG Commercial NonWin'!B12*(Rates!$F$13+Rates!$F$17))+Rates!$F$26</f>
        <v>42.879999999999995</v>
      </c>
      <c r="E12" s="46">
        <f t="shared" si="0"/>
        <v>1.9234799999999979</v>
      </c>
      <c r="F12" s="47">
        <f t="shared" si="1"/>
        <v>4.6963951038808911E-2</v>
      </c>
      <c r="G12" s="51">
        <f>'NEG Commercial'!M12</f>
        <v>2985</v>
      </c>
      <c r="H12" s="48">
        <f t="shared" si="2"/>
        <v>2.0764350705361864E-2</v>
      </c>
      <c r="I12" s="48">
        <f t="shared" si="3"/>
        <v>0.49956871365369099</v>
      </c>
      <c r="K12" s="72"/>
      <c r="L12" s="72"/>
    </row>
    <row r="13" spans="2:13" x14ac:dyDescent="0.2">
      <c r="B13" s="44">
        <f>'NEG Commercial'!K13</f>
        <v>14</v>
      </c>
      <c r="C13" s="45">
        <f>IF('NEG Commercial NonWin'!B13&gt;40,40*(Rates!$E$13+Rates!$E$17)+('NEG Commercial NonWin'!B13-40)*(Rates!$E$13+Rates!$E$19),'NEG Commercial NonWin'!B13*(Rates!$E$13+Rates!$E$17))+Rates!$E$26</f>
        <v>42.80594</v>
      </c>
      <c r="D13" s="45">
        <f>IF('NEG Commercial NonWin'!B13&gt;40,40*(Rates!$F$13+Rates!$F$17)+('NEG Commercial NonWin'!B13-40)*(Rates!$F$13+Rates!$F$19),'NEG Commercial NonWin'!B13*(Rates!$F$13+Rates!$F$17))+Rates!$F$26</f>
        <v>45.05</v>
      </c>
      <c r="E13" s="46">
        <f t="shared" si="0"/>
        <v>2.2440599999999975</v>
      </c>
      <c r="F13" s="47">
        <f t="shared" si="1"/>
        <v>5.242403273938144E-2</v>
      </c>
      <c r="G13" s="51">
        <f>'NEG Commercial'!M13</f>
        <v>2699</v>
      </c>
      <c r="H13" s="48">
        <f t="shared" si="2"/>
        <v>1.877486852722669E-2</v>
      </c>
      <c r="I13" s="48">
        <f t="shared" si="3"/>
        <v>0.51834358218091769</v>
      </c>
      <c r="K13" s="72"/>
      <c r="L13" s="72"/>
    </row>
    <row r="14" spans="2:13" x14ac:dyDescent="0.2">
      <c r="B14" s="44">
        <f>'NEG Commercial'!K14</f>
        <v>16</v>
      </c>
      <c r="C14" s="45">
        <f>IF('NEG Commercial NonWin'!B14&gt;40,40*(Rates!$E$13+Rates!$E$17)+('NEG Commercial NonWin'!B14-40)*(Rates!$E$13+Rates!$E$19),'NEG Commercial NonWin'!B14*(Rates!$E$13+Rates!$E$17))+Rates!$E$26</f>
        <v>44.655360000000002</v>
      </c>
      <c r="D14" s="45">
        <f>IF('NEG Commercial NonWin'!B14&gt;40,40*(Rates!$F$13+Rates!$F$17)+('NEG Commercial NonWin'!B14-40)*(Rates!$F$13+Rates!$F$19),'NEG Commercial NonWin'!B14*(Rates!$F$13+Rates!$F$17))+Rates!$F$26</f>
        <v>47.22</v>
      </c>
      <c r="E14" s="46">
        <f t="shared" si="0"/>
        <v>2.5646399999999971</v>
      </c>
      <c r="F14" s="47">
        <f t="shared" si="1"/>
        <v>5.7431851405967772E-2</v>
      </c>
      <c r="G14" s="51">
        <f>'NEG Commercial'!M14</f>
        <v>2528</v>
      </c>
      <c r="H14" s="48">
        <f t="shared" si="2"/>
        <v>1.7585352959180834E-2</v>
      </c>
      <c r="I14" s="48">
        <f t="shared" si="3"/>
        <v>0.53592893514009854</v>
      </c>
      <c r="K14" s="72"/>
      <c r="L14" s="72"/>
    </row>
    <row r="15" spans="2:13" x14ac:dyDescent="0.2">
      <c r="B15" s="44">
        <f>'NEG Commercial'!K15</f>
        <v>18</v>
      </c>
      <c r="C15" s="45">
        <f>IF('NEG Commercial NonWin'!B15&gt;40,40*(Rates!$E$13+Rates!$E$17)+('NEG Commercial NonWin'!B15-40)*(Rates!$E$13+Rates!$E$19),'NEG Commercial NonWin'!B15*(Rates!$E$13+Rates!$E$17))+Rates!$E$26</f>
        <v>46.504779999999997</v>
      </c>
      <c r="D15" s="45">
        <f>IF('NEG Commercial NonWin'!B15&gt;40,40*(Rates!$F$13+Rates!$F$17)+('NEG Commercial NonWin'!B15-40)*(Rates!$F$13+Rates!$F$19),'NEG Commercial NonWin'!B15*(Rates!$F$13+Rates!$F$17))+Rates!$F$26</f>
        <v>49.39</v>
      </c>
      <c r="E15" s="46">
        <f t="shared" si="0"/>
        <v>2.8852200000000039</v>
      </c>
      <c r="F15" s="47">
        <f t="shared" si="1"/>
        <v>6.2041364350073347E-2</v>
      </c>
      <c r="G15" s="51">
        <f>'NEG Commercial'!M15</f>
        <v>2037</v>
      </c>
      <c r="H15" s="48">
        <f t="shared" si="2"/>
        <v>1.416984334566905E-2</v>
      </c>
      <c r="I15" s="48">
        <f t="shared" si="3"/>
        <v>0.5500987784857676</v>
      </c>
      <c r="K15" s="72"/>
      <c r="L15" s="72"/>
    </row>
    <row r="16" spans="2:13" x14ac:dyDescent="0.2">
      <c r="B16" s="44">
        <f>'NEG Commercial'!K16</f>
        <v>20</v>
      </c>
      <c r="C16" s="45">
        <f>IF('NEG Commercial NonWin'!B16&gt;40,40*(Rates!$E$13+Rates!$E$17)+('NEG Commercial NonWin'!B16-40)*(Rates!$E$13+Rates!$E$19),'NEG Commercial NonWin'!B16*(Rates!$E$13+Rates!$E$17))+Rates!$E$26</f>
        <v>48.354199999999999</v>
      </c>
      <c r="D16" s="45">
        <f>IF('NEG Commercial NonWin'!B16&gt;40,40*(Rates!$F$13+Rates!$F$17)+('NEG Commercial NonWin'!B16-40)*(Rates!$F$13+Rates!$F$19),'NEG Commercial NonWin'!B16*(Rates!$F$13+Rates!$F$17))+Rates!$F$26</f>
        <v>51.56</v>
      </c>
      <c r="E16" s="46">
        <f t="shared" si="0"/>
        <v>3.2058000000000035</v>
      </c>
      <c r="F16" s="47">
        <f t="shared" si="1"/>
        <v>6.6298273986541062E-2</v>
      </c>
      <c r="G16" s="51">
        <f>'NEG Commercial'!M16</f>
        <v>1939</v>
      </c>
      <c r="H16" s="48">
        <f t="shared" si="2"/>
        <v>1.3488132669245111E-2</v>
      </c>
      <c r="I16" s="48">
        <f t="shared" si="3"/>
        <v>0.56358691115501269</v>
      </c>
      <c r="K16" s="72"/>
      <c r="L16" s="72"/>
    </row>
    <row r="17" spans="2:12" x14ac:dyDescent="0.2">
      <c r="B17" s="44">
        <f>'NEG Commercial'!K17</f>
        <v>22</v>
      </c>
      <c r="C17" s="45">
        <f>IF('NEG Commercial NonWin'!B17&gt;40,40*(Rates!$E$13+Rates!$E$17)+('NEG Commercial NonWin'!B17-40)*(Rates!$E$13+Rates!$E$19),'NEG Commercial NonWin'!B17*(Rates!$E$13+Rates!$E$17))+Rates!$E$26</f>
        <v>50.203620000000001</v>
      </c>
      <c r="D17" s="45">
        <f>IF('NEG Commercial NonWin'!B17&gt;40,40*(Rates!$F$13+Rates!$F$17)+('NEG Commercial NonWin'!B17-40)*(Rates!$F$13+Rates!$F$19),'NEG Commercial NonWin'!B17*(Rates!$F$13+Rates!$F$17))+Rates!$F$26</f>
        <v>53.73</v>
      </c>
      <c r="E17" s="46">
        <f t="shared" si="0"/>
        <v>3.5263799999999961</v>
      </c>
      <c r="F17" s="47">
        <f t="shared" si="1"/>
        <v>7.0241548318627139E-2</v>
      </c>
      <c r="G17" s="51">
        <f>'NEG Commercial'!M17</f>
        <v>1878</v>
      </c>
      <c r="H17" s="48">
        <f t="shared" si="2"/>
        <v>1.3063802554328168E-2</v>
      </c>
      <c r="I17" s="48">
        <f t="shared" si="3"/>
        <v>0.57665071370934085</v>
      </c>
      <c r="K17" s="72"/>
      <c r="L17" s="72"/>
    </row>
    <row r="18" spans="2:12" x14ac:dyDescent="0.2">
      <c r="B18" s="44">
        <f>'NEG Commercial'!K18</f>
        <v>24</v>
      </c>
      <c r="C18" s="45">
        <f>IF('NEG Commercial NonWin'!B18&gt;40,40*(Rates!$E$13+Rates!$E$17)+('NEG Commercial NonWin'!B18-40)*(Rates!$E$13+Rates!$E$19),'NEG Commercial NonWin'!B18*(Rates!$E$13+Rates!$E$17))+Rates!$E$26</f>
        <v>52.053039999999996</v>
      </c>
      <c r="D18" s="45">
        <f>IF('NEG Commercial NonWin'!B18&gt;40,40*(Rates!$F$13+Rates!$F$17)+('NEG Commercial NonWin'!B18-40)*(Rates!$F$13+Rates!$F$19),'NEG Commercial NonWin'!B18*(Rates!$F$13+Rates!$F$17))+Rates!$F$26</f>
        <v>55.9</v>
      </c>
      <c r="E18" s="46">
        <f t="shared" si="0"/>
        <v>3.8469600000000028</v>
      </c>
      <c r="F18" s="47">
        <f t="shared" si="1"/>
        <v>7.3904617290363891E-2</v>
      </c>
      <c r="G18" s="51">
        <f>'NEG Commercial'!M18</f>
        <v>1655</v>
      </c>
      <c r="H18" s="48">
        <f t="shared" si="2"/>
        <v>1.1512562953894098E-2</v>
      </c>
      <c r="I18" s="48">
        <f t="shared" si="3"/>
        <v>0.58816327666323498</v>
      </c>
      <c r="K18" s="72"/>
      <c r="L18" s="72"/>
    </row>
    <row r="19" spans="2:12" x14ac:dyDescent="0.2">
      <c r="B19" s="44">
        <f>'NEG Commercial'!K19</f>
        <v>26</v>
      </c>
      <c r="C19" s="45">
        <f>IF('NEG Commercial NonWin'!B19&gt;40,40*(Rates!$E$13+Rates!$E$17)+('NEG Commercial NonWin'!B19-40)*(Rates!$E$13+Rates!$E$19),'NEG Commercial NonWin'!B19*(Rates!$E$13+Rates!$E$17))+Rates!$E$26</f>
        <v>53.902460000000005</v>
      </c>
      <c r="D19" s="45">
        <f>IF('NEG Commercial NonWin'!B19&gt;40,40*(Rates!$F$13+Rates!$F$17)+('NEG Commercial NonWin'!B19-40)*(Rates!$F$13+Rates!$F$19),'NEG Commercial NonWin'!B19*(Rates!$F$13+Rates!$F$17))+Rates!$F$26</f>
        <v>58.07</v>
      </c>
      <c r="E19" s="46">
        <f t="shared" si="0"/>
        <v>4.1675399999999954</v>
      </c>
      <c r="F19" s="47">
        <f t="shared" si="1"/>
        <v>7.7316322854281513E-2</v>
      </c>
      <c r="G19" s="51">
        <f>'NEG Commercial'!M19</f>
        <v>1437</v>
      </c>
      <c r="H19" s="48">
        <f t="shared" si="2"/>
        <v>9.9961045104204338E-3</v>
      </c>
      <c r="I19" s="48">
        <f t="shared" si="3"/>
        <v>0.59815938117365541</v>
      </c>
      <c r="K19" s="72"/>
      <c r="L19" s="72"/>
    </row>
    <row r="20" spans="2:12" x14ac:dyDescent="0.2">
      <c r="B20" s="44">
        <f>'NEG Commercial'!K20</f>
        <v>28</v>
      </c>
      <c r="C20" s="45">
        <f>IF('NEG Commercial NonWin'!B20&gt;40,40*(Rates!$E$13+Rates!$E$17)+('NEG Commercial NonWin'!B20-40)*(Rates!$E$13+Rates!$E$19),'NEG Commercial NonWin'!B20*(Rates!$E$13+Rates!$E$17))+Rates!$E$26</f>
        <v>55.75188</v>
      </c>
      <c r="D20" s="45">
        <f>IF('NEG Commercial NonWin'!B20&gt;40,40*(Rates!$F$13+Rates!$F$17)+('NEG Commercial NonWin'!B20-40)*(Rates!$F$13+Rates!$F$19),'NEG Commercial NonWin'!B20*(Rates!$F$13+Rates!$F$17))+Rates!$F$26</f>
        <v>60.239999999999995</v>
      </c>
      <c r="E20" s="46">
        <f t="shared" si="0"/>
        <v>4.488119999999995</v>
      </c>
      <c r="F20" s="47">
        <f t="shared" si="1"/>
        <v>8.0501679943348906E-2</v>
      </c>
      <c r="G20" s="51">
        <f>'NEG Commercial'!M20</f>
        <v>1364</v>
      </c>
      <c r="H20" s="48">
        <f t="shared" si="2"/>
        <v>9.4882996187985198E-3</v>
      </c>
      <c r="I20" s="48">
        <f t="shared" si="3"/>
        <v>0.6076476807924539</v>
      </c>
      <c r="K20" s="72"/>
      <c r="L20" s="72"/>
    </row>
    <row r="21" spans="2:12" x14ac:dyDescent="0.2">
      <c r="B21" s="44">
        <f>'NEG Commercial'!K21</f>
        <v>30</v>
      </c>
      <c r="C21" s="45">
        <f>IF('NEG Commercial NonWin'!B21&gt;40,40*(Rates!$E$13+Rates!$E$17)+('NEG Commercial NonWin'!B21-40)*(Rates!$E$13+Rates!$E$19),'NEG Commercial NonWin'!B21*(Rates!$E$13+Rates!$E$17))+Rates!$E$26</f>
        <v>57.601300000000002</v>
      </c>
      <c r="D21" s="45">
        <f>IF('NEG Commercial NonWin'!B21&gt;40,40*(Rates!$F$13+Rates!$F$17)+('NEG Commercial NonWin'!B21-40)*(Rates!$F$13+Rates!$F$19),'NEG Commercial NonWin'!B21*(Rates!$F$13+Rates!$F$17))+Rates!$F$26</f>
        <v>62.41</v>
      </c>
      <c r="E21" s="46">
        <f t="shared" si="0"/>
        <v>4.8086999999999946</v>
      </c>
      <c r="F21" s="47">
        <f t="shared" si="1"/>
        <v>8.3482490846560661E-2</v>
      </c>
      <c r="G21" s="51">
        <f>'NEG Commercial'!M21</f>
        <v>1364</v>
      </c>
      <c r="H21" s="48">
        <f t="shared" si="2"/>
        <v>9.4882996187985198E-3</v>
      </c>
      <c r="I21" s="48">
        <f t="shared" si="3"/>
        <v>0.61713598041125239</v>
      </c>
      <c r="K21" s="72"/>
      <c r="L21" s="72"/>
    </row>
    <row r="22" spans="2:12" x14ac:dyDescent="0.2">
      <c r="B22" s="44">
        <f>'NEG Commercial'!K22</f>
        <v>32</v>
      </c>
      <c r="C22" s="45">
        <f>IF('NEG Commercial NonWin'!B22&gt;40,40*(Rates!$E$13+Rates!$E$17)+('NEG Commercial NonWin'!B22-40)*(Rates!$E$13+Rates!$E$19),'NEG Commercial NonWin'!B22*(Rates!$E$13+Rates!$E$17))+Rates!$E$26</f>
        <v>59.450720000000004</v>
      </c>
      <c r="D22" s="45">
        <f>IF('NEG Commercial NonWin'!B22&gt;40,40*(Rates!$F$13+Rates!$F$17)+('NEG Commercial NonWin'!B22-40)*(Rates!$F$13+Rates!$F$19),'NEG Commercial NonWin'!B22*(Rates!$F$13+Rates!$F$17))+Rates!$F$26</f>
        <v>64.58</v>
      </c>
      <c r="E22" s="46">
        <f t="shared" si="0"/>
        <v>5.1292799999999943</v>
      </c>
      <c r="F22" s="47">
        <f t="shared" si="1"/>
        <v>8.6277844910877338E-2</v>
      </c>
      <c r="G22" s="51">
        <f>'NEG Commercial'!M22</f>
        <v>1262</v>
      </c>
      <c r="H22" s="48">
        <f t="shared" si="2"/>
        <v>8.7787640168062557E-3</v>
      </c>
      <c r="I22" s="48">
        <f t="shared" si="3"/>
        <v>0.62591474442805861</v>
      </c>
      <c r="K22" s="72"/>
      <c r="L22" s="72"/>
    </row>
    <row r="23" spans="2:12" x14ac:dyDescent="0.2">
      <c r="B23" s="44">
        <f>'NEG Commercial'!K23</f>
        <v>34</v>
      </c>
      <c r="C23" s="45">
        <f>IF('NEG Commercial NonWin'!B23&gt;40,40*(Rates!$E$13+Rates!$E$17)+('NEG Commercial NonWin'!B23-40)*(Rates!$E$13+Rates!$E$19),'NEG Commercial NonWin'!B23*(Rates!$E$13+Rates!$E$17))+Rates!$E$26</f>
        <v>61.300139999999999</v>
      </c>
      <c r="D23" s="45">
        <f>IF('NEG Commercial NonWin'!B23&gt;40,40*(Rates!$F$13+Rates!$F$17)+('NEG Commercial NonWin'!B23-40)*(Rates!$F$13+Rates!$F$19),'NEG Commercial NonWin'!B23*(Rates!$F$13+Rates!$F$17))+Rates!$F$26</f>
        <v>66.75</v>
      </c>
      <c r="E23" s="46">
        <f t="shared" si="0"/>
        <v>5.449860000000001</v>
      </c>
      <c r="F23" s="47">
        <f t="shared" si="1"/>
        <v>8.8904527787375384E-2</v>
      </c>
      <c r="G23" s="51">
        <f>'NEG Commercial'!M23</f>
        <v>1143</v>
      </c>
      <c r="H23" s="48">
        <f t="shared" si="2"/>
        <v>7.9509724811486129E-3</v>
      </c>
      <c r="I23" s="48">
        <f t="shared" si="3"/>
        <v>0.63386571690920723</v>
      </c>
      <c r="K23" s="72"/>
      <c r="L23" s="72"/>
    </row>
    <row r="24" spans="2:12" x14ac:dyDescent="0.2">
      <c r="B24" s="44">
        <f>'NEG Commercial'!K24</f>
        <v>36</v>
      </c>
      <c r="C24" s="45">
        <f>IF('NEG Commercial NonWin'!B24&gt;40,40*(Rates!$E$13+Rates!$E$17)+('NEG Commercial NonWin'!B24-40)*(Rates!$E$13+Rates!$E$19),'NEG Commercial NonWin'!B24*(Rates!$E$13+Rates!$E$17))+Rates!$E$26</f>
        <v>63.149560000000001</v>
      </c>
      <c r="D24" s="45">
        <f>IF('NEG Commercial NonWin'!B24&gt;40,40*(Rates!$F$13+Rates!$F$17)+('NEG Commercial NonWin'!B24-40)*(Rates!$F$13+Rates!$F$19),'NEG Commercial NonWin'!B24*(Rates!$F$13+Rates!$F$17))+Rates!$F$26</f>
        <v>68.92</v>
      </c>
      <c r="E24" s="46">
        <f t="shared" si="0"/>
        <v>5.7704400000000007</v>
      </c>
      <c r="F24" s="47">
        <f t="shared" si="1"/>
        <v>9.1377358765445088E-2</v>
      </c>
      <c r="G24" s="51">
        <f>'NEG Commercial'!M24</f>
        <v>1188</v>
      </c>
      <c r="H24" s="48">
        <f t="shared" si="2"/>
        <v>8.2640028937922584E-3</v>
      </c>
      <c r="I24" s="48">
        <f t="shared" si="3"/>
        <v>0.64212971980299949</v>
      </c>
      <c r="K24" s="72"/>
      <c r="L24" s="72"/>
    </row>
    <row r="25" spans="2:12" x14ac:dyDescent="0.2">
      <c r="B25" s="44">
        <f>'NEG Commercial'!K25</f>
        <v>38</v>
      </c>
      <c r="C25" s="45">
        <f>IF('NEG Commercial NonWin'!B25&gt;40,40*(Rates!$E$13+Rates!$E$17)+('NEG Commercial NonWin'!B25-40)*(Rates!$E$13+Rates!$E$19),'NEG Commercial NonWin'!B25*(Rates!$E$13+Rates!$E$17))+Rates!$E$26</f>
        <v>64.998980000000003</v>
      </c>
      <c r="D25" s="45">
        <f>IF('NEG Commercial NonWin'!B25&gt;40,40*(Rates!$F$13+Rates!$F$17)+('NEG Commercial NonWin'!B25-40)*(Rates!$F$13+Rates!$F$19),'NEG Commercial NonWin'!B25*(Rates!$F$13+Rates!$F$17))+Rates!$F$26</f>
        <v>71.09</v>
      </c>
      <c r="E25" s="46">
        <f t="shared" si="0"/>
        <v>6.0910200000000003</v>
      </c>
      <c r="F25" s="47">
        <f t="shared" si="1"/>
        <v>9.3709470517845048E-2</v>
      </c>
      <c r="G25" s="51">
        <f>'NEG Commercial'!M25</f>
        <v>1033</v>
      </c>
      <c r="H25" s="48">
        <f t="shared" si="2"/>
        <v>7.1857870280197002E-3</v>
      </c>
      <c r="I25" s="48">
        <f t="shared" si="3"/>
        <v>0.64931550683101924</v>
      </c>
      <c r="K25" s="72"/>
      <c r="L25" s="72"/>
    </row>
    <row r="26" spans="2:12" x14ac:dyDescent="0.2">
      <c r="B26" s="44">
        <f>'NEG Commercial'!K26</f>
        <v>40</v>
      </c>
      <c r="C26" s="45">
        <f>IF('NEG Commercial NonWin'!B26&gt;40,40*(Rates!$E$13+Rates!$E$17)+('NEG Commercial NonWin'!B26-40)*(Rates!$E$13+Rates!$E$19),'NEG Commercial NonWin'!B26*(Rates!$E$13+Rates!$E$17))+Rates!$E$26</f>
        <v>66.848399999999998</v>
      </c>
      <c r="D26" s="45">
        <f>IF('NEG Commercial NonWin'!B26&gt;40,40*(Rates!$F$13+Rates!$F$17)+('NEG Commercial NonWin'!B26-40)*(Rates!$F$13+Rates!$F$19),'NEG Commercial NonWin'!B26*(Rates!$F$13+Rates!$F$17))+Rates!$F$26</f>
        <v>73.259999999999991</v>
      </c>
      <c r="E26" s="46">
        <f t="shared" si="0"/>
        <v>6.4115999999999929</v>
      </c>
      <c r="F26" s="47">
        <f t="shared" si="1"/>
        <v>9.5912542409391899E-2</v>
      </c>
      <c r="G26" s="51">
        <f>'NEG Commercial'!M26</f>
        <v>1014</v>
      </c>
      <c r="H26" s="48">
        <f t="shared" si="2"/>
        <v>7.053618631570161E-3</v>
      </c>
      <c r="I26" s="48">
        <f t="shared" si="3"/>
        <v>0.65636912546258941</v>
      </c>
      <c r="K26" s="72"/>
      <c r="L26" s="72"/>
    </row>
    <row r="27" spans="2:12" x14ac:dyDescent="0.2">
      <c r="B27" s="44">
        <f>'NEG Commercial'!K27</f>
        <v>59</v>
      </c>
      <c r="C27" s="45">
        <f>IF('NEG Commercial NonWin'!B27&gt;40,40*(Rates!$E$13+Rates!$E$17)+('NEG Commercial NonWin'!B27-40)*(Rates!$E$13+Rates!$E$19),'NEG Commercial NonWin'!B27*(Rates!$E$13+Rates!$E$17))+Rates!$E$26</f>
        <v>77.604870000000005</v>
      </c>
      <c r="D27" s="45">
        <f>IF('NEG Commercial NonWin'!B27&gt;40,40*(Rates!$F$13+Rates!$F$17)+('NEG Commercial NonWin'!B27-40)*(Rates!$F$13+Rates!$F$19),'NEG Commercial NonWin'!B27*(Rates!$F$13+Rates!$F$17))+Rates!$F$26</f>
        <v>87.061980000000005</v>
      </c>
      <c r="E27" s="46">
        <f t="shared" si="0"/>
        <v>9.4571100000000001</v>
      </c>
      <c r="F27" s="47">
        <f t="shared" si="1"/>
        <v>0.12186232642358655</v>
      </c>
      <c r="G27" s="51">
        <f>'NEG Commercial'!M27</f>
        <v>7929</v>
      </c>
      <c r="H27" s="48">
        <f t="shared" si="2"/>
        <v>5.5155958707810454E-2</v>
      </c>
      <c r="I27" s="48">
        <f t="shared" si="3"/>
        <v>0.71152508417039984</v>
      </c>
      <c r="K27" s="72"/>
      <c r="L27" s="72"/>
    </row>
    <row r="28" spans="2:12" x14ac:dyDescent="0.2">
      <c r="B28" s="44">
        <f>'NEG Commercial'!K28</f>
        <v>79</v>
      </c>
      <c r="C28" s="45">
        <f>IF('NEG Commercial NonWin'!B28&gt;40,40*(Rates!$E$13+Rates!$E$17)+('NEG Commercial NonWin'!B28-40)*(Rates!$E$13+Rates!$E$19),'NEG Commercial NonWin'!B28*(Rates!$E$13+Rates!$E$17))+Rates!$E$26</f>
        <v>88.92747</v>
      </c>
      <c r="D28" s="45">
        <f>IF('NEG Commercial NonWin'!B28&gt;40,40*(Rates!$F$13+Rates!$F$17)+('NEG Commercial NonWin'!B28-40)*(Rates!$F$13+Rates!$F$19),'NEG Commercial NonWin'!B28*(Rates!$F$13+Rates!$F$17))+Rates!$F$26</f>
        <v>101.59038</v>
      </c>
      <c r="E28" s="46">
        <f t="shared" si="0"/>
        <v>12.662909999999997</v>
      </c>
      <c r="F28" s="47">
        <f t="shared" si="1"/>
        <v>0.14239593232552322</v>
      </c>
      <c r="G28" s="51">
        <f>'NEG Commercial'!M28</f>
        <v>5612</v>
      </c>
      <c r="H28" s="48">
        <f t="shared" si="2"/>
        <v>3.9038370572358719E-2</v>
      </c>
      <c r="I28" s="48">
        <f t="shared" si="3"/>
        <v>0.75056345474275854</v>
      </c>
      <c r="K28" s="72"/>
      <c r="L28" s="72"/>
    </row>
    <row r="29" spans="2:12" x14ac:dyDescent="0.2">
      <c r="B29" s="44">
        <f>'NEG Commercial'!K29</f>
        <v>99</v>
      </c>
      <c r="C29" s="45">
        <f>IF('NEG Commercial NonWin'!B29&gt;40,40*(Rates!$E$13+Rates!$E$17)+('NEG Commercial NonWin'!B29-40)*(Rates!$E$13+Rates!$E$19),'NEG Commercial NonWin'!B29*(Rates!$E$13+Rates!$E$17))+Rates!$E$26</f>
        <v>100.25007000000001</v>
      </c>
      <c r="D29" s="45">
        <f>IF('NEG Commercial NonWin'!B29&gt;40,40*(Rates!$F$13+Rates!$F$17)+('NEG Commercial NonWin'!B29-40)*(Rates!$F$13+Rates!$F$19),'NEG Commercial NonWin'!B29*(Rates!$F$13+Rates!$F$17))+Rates!$F$26</f>
        <v>116.11878</v>
      </c>
      <c r="E29" s="46">
        <f t="shared" si="0"/>
        <v>15.868709999999993</v>
      </c>
      <c r="F29" s="47">
        <f t="shared" si="1"/>
        <v>0.15829126104350841</v>
      </c>
      <c r="G29" s="51">
        <f>'NEG Commercial'!M29</f>
        <v>4194</v>
      </c>
      <c r="H29" s="48">
        <f t="shared" si="2"/>
        <v>2.9174434458387823E-2</v>
      </c>
      <c r="I29" s="48">
        <f t="shared" si="3"/>
        <v>0.77973788920114639</v>
      </c>
      <c r="K29" s="72"/>
      <c r="L29" s="72"/>
    </row>
    <row r="30" spans="2:12" x14ac:dyDescent="0.2">
      <c r="B30" s="44">
        <f>'NEG Commercial'!K30</f>
        <v>119</v>
      </c>
      <c r="C30" s="45">
        <f>IF('NEG Commercial NonWin'!B30&gt;40,40*(Rates!$E$13+Rates!$E$17)+('NEG Commercial NonWin'!B30-40)*(Rates!$E$13+Rates!$E$19),'NEG Commercial NonWin'!B30*(Rates!$E$13+Rates!$E$17))+Rates!$E$26</f>
        <v>111.57267</v>
      </c>
      <c r="D30" s="45">
        <f>IF('NEG Commercial NonWin'!B30&gt;40,40*(Rates!$F$13+Rates!$F$17)+('NEG Commercial NonWin'!B30-40)*(Rates!$F$13+Rates!$F$19),'NEG Commercial NonWin'!B30*(Rates!$F$13+Rates!$F$17))+Rates!$F$26</f>
        <v>130.64717999999999</v>
      </c>
      <c r="E30" s="46">
        <f t="shared" si="0"/>
        <v>19.074509999999989</v>
      </c>
      <c r="F30" s="47">
        <f t="shared" si="1"/>
        <v>0.17096041530600628</v>
      </c>
      <c r="G30" s="51">
        <f>'NEG Commercial'!M30</f>
        <v>3205</v>
      </c>
      <c r="H30" s="48">
        <f t="shared" si="2"/>
        <v>2.2294721611619689E-2</v>
      </c>
      <c r="I30" s="48">
        <f t="shared" si="3"/>
        <v>0.80203261081276611</v>
      </c>
      <c r="K30" s="72"/>
      <c r="L30" s="72"/>
    </row>
    <row r="31" spans="2:12" x14ac:dyDescent="0.2">
      <c r="B31" s="44">
        <f>'NEG Commercial'!K31</f>
        <v>139</v>
      </c>
      <c r="C31" s="45">
        <f>IF('NEG Commercial NonWin'!B31&gt;40,40*(Rates!$E$13+Rates!$E$17)+('NEG Commercial NonWin'!B31-40)*(Rates!$E$13+Rates!$E$19),'NEG Commercial NonWin'!B31*(Rates!$E$13+Rates!$E$17))+Rates!$E$26</f>
        <v>122.89527</v>
      </c>
      <c r="D31" s="45">
        <f>IF('NEG Commercial NonWin'!B31&gt;40,40*(Rates!$F$13+Rates!$F$17)+('NEG Commercial NonWin'!B31-40)*(Rates!$F$13+Rates!$F$19),'NEG Commercial NonWin'!B31*(Rates!$F$13+Rates!$F$17))+Rates!$F$26</f>
        <v>145.17557999999997</v>
      </c>
      <c r="E31" s="46">
        <f t="shared" si="0"/>
        <v>22.280309999999972</v>
      </c>
      <c r="F31" s="47">
        <f t="shared" si="1"/>
        <v>0.18129509785038897</v>
      </c>
      <c r="G31" s="51">
        <f>'NEG Commercial'!M31</f>
        <v>2595</v>
      </c>
      <c r="H31" s="48">
        <f t="shared" si="2"/>
        <v>1.8051420462450264E-2</v>
      </c>
      <c r="I31" s="48">
        <f t="shared" si="3"/>
        <v>0.82008403127521634</v>
      </c>
      <c r="K31" s="72"/>
      <c r="L31" s="72"/>
    </row>
    <row r="32" spans="2:12" x14ac:dyDescent="0.2">
      <c r="B32" s="44">
        <f>'NEG Commercial'!K32</f>
        <v>159</v>
      </c>
      <c r="C32" s="45">
        <f>IF('NEG Commercial NonWin'!B32&gt;40,40*(Rates!$E$13+Rates!$E$17)+('NEG Commercial NonWin'!B32-40)*(Rates!$E$13+Rates!$E$19),'NEG Commercial NonWin'!B32*(Rates!$E$13+Rates!$E$17))+Rates!$E$26</f>
        <v>134.21787</v>
      </c>
      <c r="D32" s="45">
        <f>IF('NEG Commercial NonWin'!B32&gt;40,40*(Rates!$F$13+Rates!$F$17)+('NEG Commercial NonWin'!B32-40)*(Rates!$F$13+Rates!$F$19),'NEG Commercial NonWin'!B32*(Rates!$F$13+Rates!$F$17))+Rates!$F$26</f>
        <v>159.70398</v>
      </c>
      <c r="E32" s="46">
        <f t="shared" si="0"/>
        <v>25.486109999999996</v>
      </c>
      <c r="F32" s="47">
        <f t="shared" si="1"/>
        <v>0.18988611576088935</v>
      </c>
      <c r="G32" s="51">
        <f>'NEG Commercial'!M32</f>
        <v>2047</v>
      </c>
      <c r="H32" s="48">
        <f t="shared" si="2"/>
        <v>1.423940565958986E-2</v>
      </c>
      <c r="I32" s="48">
        <f t="shared" si="3"/>
        <v>0.83432343693480615</v>
      </c>
      <c r="K32" s="72"/>
      <c r="L32" s="72"/>
    </row>
    <row r="33" spans="2:12" x14ac:dyDescent="0.2">
      <c r="B33" s="44">
        <f>'NEG Commercial'!K33</f>
        <v>179</v>
      </c>
      <c r="C33" s="45">
        <f>IF('NEG Commercial NonWin'!B33&gt;40,40*(Rates!$E$13+Rates!$E$17)+('NEG Commercial NonWin'!B33-40)*(Rates!$E$13+Rates!$E$19),'NEG Commercial NonWin'!B33*(Rates!$E$13+Rates!$E$17))+Rates!$E$26</f>
        <v>145.54047</v>
      </c>
      <c r="D33" s="45">
        <f>IF('NEG Commercial NonWin'!B33&gt;40,40*(Rates!$F$13+Rates!$F$17)+('NEG Commercial NonWin'!B33-40)*(Rates!$F$13+Rates!$F$19),'NEG Commercial NonWin'!B33*(Rates!$F$13+Rates!$F$17))+Rates!$F$26</f>
        <v>174.23237999999998</v>
      </c>
      <c r="E33" s="46">
        <f t="shared" si="0"/>
        <v>28.691909999999979</v>
      </c>
      <c r="F33" s="47">
        <f t="shared" si="1"/>
        <v>0.19714042424076259</v>
      </c>
      <c r="G33" s="51">
        <f>'NEG Commercial'!M33</f>
        <v>1798</v>
      </c>
      <c r="H33" s="48">
        <f t="shared" si="2"/>
        <v>1.2507304042961685E-2</v>
      </c>
      <c r="I33" s="48">
        <f t="shared" si="3"/>
        <v>0.84683074097776778</v>
      </c>
      <c r="K33" s="72"/>
      <c r="L33" s="72"/>
    </row>
    <row r="34" spans="2:12" x14ac:dyDescent="0.2">
      <c r="B34" s="44">
        <f>'NEG Commercial'!K34</f>
        <v>199</v>
      </c>
      <c r="C34" s="45">
        <f>IF('NEG Commercial NonWin'!B34&gt;40,40*(Rates!$E$13+Rates!$E$17)+('NEG Commercial NonWin'!B34-40)*(Rates!$E$13+Rates!$E$19),'NEG Commercial NonWin'!B34*(Rates!$E$13+Rates!$E$17))+Rates!$E$26</f>
        <v>156.86306999999999</v>
      </c>
      <c r="D34" s="45">
        <f>IF('NEG Commercial NonWin'!B34&gt;40,40*(Rates!$F$13+Rates!$F$17)+('NEG Commercial NonWin'!B34-40)*(Rates!$F$13+Rates!$F$19),'NEG Commercial NonWin'!B34*(Rates!$F$13+Rates!$F$17))+Rates!$F$26</f>
        <v>188.76078000000001</v>
      </c>
      <c r="E34" s="46">
        <f t="shared" si="0"/>
        <v>31.897710000000018</v>
      </c>
      <c r="F34" s="47">
        <f t="shared" si="1"/>
        <v>0.20334748006653203</v>
      </c>
      <c r="G34" s="51">
        <f>'NEG Commercial'!M34</f>
        <v>1529</v>
      </c>
      <c r="H34" s="48">
        <f t="shared" si="2"/>
        <v>1.063607779849189E-2</v>
      </c>
      <c r="I34" s="48">
        <f t="shared" si="3"/>
        <v>0.85746681877625963</v>
      </c>
      <c r="K34" s="72"/>
      <c r="L34" s="72"/>
    </row>
    <row r="35" spans="2:12" x14ac:dyDescent="0.2">
      <c r="B35" s="44">
        <f>'NEG Commercial'!K35</f>
        <v>219</v>
      </c>
      <c r="C35" s="45">
        <f>IF('NEG Commercial NonWin'!B35&gt;40,40*(Rates!$E$13+Rates!$E$17)+('NEG Commercial NonWin'!B35-40)*(Rates!$E$13+Rates!$E$19),'NEG Commercial NonWin'!B35*(Rates!$E$13+Rates!$E$17))+Rates!$E$26</f>
        <v>168.18567000000002</v>
      </c>
      <c r="D35" s="45">
        <f>IF('NEG Commercial NonWin'!B35&gt;40,40*(Rates!$F$13+Rates!$F$17)+('NEG Commercial NonWin'!B35-40)*(Rates!$F$13+Rates!$F$19),'NEG Commercial NonWin'!B35*(Rates!$F$13+Rates!$F$17))+Rates!$F$26</f>
        <v>203.28917999999999</v>
      </c>
      <c r="E35" s="46">
        <f t="shared" si="0"/>
        <v>35.103509999999972</v>
      </c>
      <c r="F35" s="47">
        <f t="shared" si="1"/>
        <v>0.20871879274851399</v>
      </c>
      <c r="G35" s="51">
        <f>'NEG Commercial'!M35</f>
        <v>1298</v>
      </c>
      <c r="H35" s="48">
        <f t="shared" si="2"/>
        <v>9.0291883469211728E-3</v>
      </c>
      <c r="I35" s="48">
        <f t="shared" si="3"/>
        <v>0.86649600712318076</v>
      </c>
      <c r="K35" s="72"/>
      <c r="L35" s="72"/>
    </row>
    <row r="36" spans="2:12" x14ac:dyDescent="0.2">
      <c r="B36" s="44">
        <f>'NEG Commercial'!K36</f>
        <v>239</v>
      </c>
      <c r="C36" s="45">
        <f>IF('NEG Commercial NonWin'!B36&gt;40,40*(Rates!$E$13+Rates!$E$17)+('NEG Commercial NonWin'!B36-40)*(Rates!$E$13+Rates!$E$19),'NEG Commercial NonWin'!B36*(Rates!$E$13+Rates!$E$17))+Rates!$E$26</f>
        <v>179.50826999999998</v>
      </c>
      <c r="D36" s="45">
        <f>IF('NEG Commercial NonWin'!B36&gt;40,40*(Rates!$F$13+Rates!$F$17)+('NEG Commercial NonWin'!B36-40)*(Rates!$F$13+Rates!$F$19),'NEG Commercial NonWin'!B36*(Rates!$F$13+Rates!$F$17))+Rates!$F$26</f>
        <v>217.81758000000002</v>
      </c>
      <c r="E36" s="46">
        <f t="shared" si="0"/>
        <v>38.309310000000039</v>
      </c>
      <c r="F36" s="47">
        <f t="shared" si="1"/>
        <v>0.21341250740146983</v>
      </c>
      <c r="G36" s="51">
        <f>'NEG Commercial'!M36</f>
        <v>1187</v>
      </c>
      <c r="H36" s="48">
        <f t="shared" si="2"/>
        <v>8.2570466624001786E-3</v>
      </c>
      <c r="I36" s="48">
        <f t="shared" si="3"/>
        <v>0.87475305378558088</v>
      </c>
      <c r="K36" s="72"/>
      <c r="L36" s="72"/>
    </row>
    <row r="37" spans="2:12" x14ac:dyDescent="0.2">
      <c r="B37" s="44">
        <f>'NEG Commercial'!K37</f>
        <v>259</v>
      </c>
      <c r="C37" s="45">
        <f>IF('NEG Commercial NonWin'!B37&gt;40,40*(Rates!$E$13+Rates!$E$17)+('NEG Commercial NonWin'!B37-40)*(Rates!$E$13+Rates!$E$19),'NEG Commercial NonWin'!B37*(Rates!$E$13+Rates!$E$17))+Rates!$E$26</f>
        <v>190.83087</v>
      </c>
      <c r="D37" s="45">
        <f>IF('NEG Commercial NonWin'!B37&gt;40,40*(Rates!$F$13+Rates!$F$17)+('NEG Commercial NonWin'!B37-40)*(Rates!$F$13+Rates!$F$19),'NEG Commercial NonWin'!B37*(Rates!$F$13+Rates!$F$17))+Rates!$F$26</f>
        <v>232.34598</v>
      </c>
      <c r="E37" s="46">
        <f t="shared" si="0"/>
        <v>41.515109999999993</v>
      </c>
      <c r="F37" s="47">
        <f t="shared" si="1"/>
        <v>0.21754923613773805</v>
      </c>
      <c r="G37" s="51">
        <f>'NEG Commercial'!M37</f>
        <v>1064</v>
      </c>
      <c r="H37" s="48">
        <f t="shared" si="2"/>
        <v>7.4014302011742115E-3</v>
      </c>
      <c r="I37" s="48">
        <f t="shared" si="3"/>
        <v>0.88215448398675511</v>
      </c>
      <c r="K37" s="72"/>
      <c r="L37" s="72"/>
    </row>
    <row r="38" spans="2:12" x14ac:dyDescent="0.2">
      <c r="B38" s="44">
        <f>'NEG Commercial'!K38</f>
        <v>279</v>
      </c>
      <c r="C38" s="45">
        <f>IF('NEG Commercial NonWin'!B38&gt;40,40*(Rates!$E$13+Rates!$E$17)+('NEG Commercial NonWin'!B38-40)*(Rates!$E$13+Rates!$E$19),'NEG Commercial NonWin'!B38*(Rates!$E$13+Rates!$E$17))+Rates!$E$26</f>
        <v>202.15347000000003</v>
      </c>
      <c r="D38" s="45">
        <f>IF('NEG Commercial NonWin'!B38&gt;40,40*(Rates!$F$13+Rates!$F$17)+('NEG Commercial NonWin'!B38-40)*(Rates!$F$13+Rates!$F$19),'NEG Commercial NonWin'!B38*(Rates!$F$13+Rates!$F$17))+Rates!$F$26</f>
        <v>246.87437999999997</v>
      </c>
      <c r="E38" s="46">
        <f t="shared" si="0"/>
        <v>44.720909999999947</v>
      </c>
      <c r="F38" s="47">
        <f t="shared" si="1"/>
        <v>0.22122256916984873</v>
      </c>
      <c r="G38" s="51">
        <f>'NEG Commercial'!M38</f>
        <v>909</v>
      </c>
      <c r="H38" s="48">
        <f t="shared" si="2"/>
        <v>6.3232143354016524E-3</v>
      </c>
      <c r="I38" s="48">
        <f t="shared" si="3"/>
        <v>0.88847769832215673</v>
      </c>
      <c r="K38" s="72"/>
      <c r="L38" s="72"/>
    </row>
    <row r="39" spans="2:12" x14ac:dyDescent="0.2">
      <c r="B39" s="44">
        <f>'NEG Commercial'!K39</f>
        <v>299</v>
      </c>
      <c r="C39" s="45">
        <f>IF('NEG Commercial NonWin'!B39&gt;40,40*(Rates!$E$13+Rates!$E$17)+('NEG Commercial NonWin'!B39-40)*(Rates!$E$13+Rates!$E$19),'NEG Commercial NonWin'!B39*(Rates!$E$13+Rates!$E$17))+Rates!$E$26</f>
        <v>213.47606999999999</v>
      </c>
      <c r="D39" s="45">
        <f>IF('NEG Commercial NonWin'!B39&gt;40,40*(Rates!$F$13+Rates!$F$17)+('NEG Commercial NonWin'!B39-40)*(Rates!$F$13+Rates!$F$19),'NEG Commercial NonWin'!B39*(Rates!$F$13+Rates!$F$17))+Rates!$F$26</f>
        <v>261.40278000000001</v>
      </c>
      <c r="E39" s="46">
        <f t="shared" si="0"/>
        <v>47.926710000000014</v>
      </c>
      <c r="F39" s="47">
        <f t="shared" si="1"/>
        <v>0.22450624091028101</v>
      </c>
      <c r="G39" s="51">
        <f>'NEG Commercial'!M39</f>
        <v>848</v>
      </c>
      <c r="H39" s="48">
        <f t="shared" si="2"/>
        <v>5.8988842204847104E-3</v>
      </c>
      <c r="I39" s="48">
        <f t="shared" si="3"/>
        <v>0.89437658254264141</v>
      </c>
      <c r="K39" s="72"/>
      <c r="L39" s="72"/>
    </row>
    <row r="40" spans="2:12" x14ac:dyDescent="0.2">
      <c r="B40" s="44">
        <f>'NEG Commercial'!K40</f>
        <v>319</v>
      </c>
      <c r="C40" s="45">
        <f>IF('NEG Commercial NonWin'!B40&gt;40,40*(Rates!$E$13+Rates!$E$17)+('NEG Commercial NonWin'!B40-40)*(Rates!$E$13+Rates!$E$19),'NEG Commercial NonWin'!B40*(Rates!$E$13+Rates!$E$17))+Rates!$E$26</f>
        <v>224.79867000000002</v>
      </c>
      <c r="D40" s="45">
        <f>IF('NEG Commercial NonWin'!B40&gt;40,40*(Rates!$F$13+Rates!$F$17)+('NEG Commercial NonWin'!B40-40)*(Rates!$F$13+Rates!$F$19),'NEG Commercial NonWin'!B40*(Rates!$F$13+Rates!$F$17))+Rates!$F$26</f>
        <v>275.93117999999998</v>
      </c>
      <c r="E40" s="46">
        <f t="shared" si="0"/>
        <v>51.132509999999968</v>
      </c>
      <c r="F40" s="47">
        <f t="shared" si="1"/>
        <v>0.22745913042990853</v>
      </c>
      <c r="G40" s="51">
        <f>'NEG Commercial'!M40</f>
        <v>749</v>
      </c>
      <c r="H40" s="48">
        <f t="shared" si="2"/>
        <v>5.2102173126686883E-3</v>
      </c>
      <c r="I40" s="48">
        <f t="shared" si="3"/>
        <v>0.89958679985531009</v>
      </c>
      <c r="K40" s="72"/>
      <c r="L40" s="72"/>
    </row>
    <row r="41" spans="2:12" x14ac:dyDescent="0.2">
      <c r="B41" s="44">
        <f>'NEG Commercial'!K41</f>
        <v>339</v>
      </c>
      <c r="C41" s="45">
        <f>IF('NEG Commercial NonWin'!B41&gt;40,40*(Rates!$E$13+Rates!$E$17)+('NEG Commercial NonWin'!B41-40)*(Rates!$E$13+Rates!$E$19),'NEG Commercial NonWin'!B41*(Rates!$E$13+Rates!$E$17))+Rates!$E$26</f>
        <v>236.12127000000004</v>
      </c>
      <c r="D41" s="45">
        <f>IF('NEG Commercial NonWin'!B41&gt;40,40*(Rates!$F$13+Rates!$F$17)+('NEG Commercial NonWin'!B41-40)*(Rates!$F$13+Rates!$F$19),'NEG Commercial NonWin'!B41*(Rates!$F$13+Rates!$F$17))+Rates!$F$26</f>
        <v>290.45958000000002</v>
      </c>
      <c r="E41" s="46">
        <f t="shared" si="0"/>
        <v>54.338309999999979</v>
      </c>
      <c r="F41" s="47">
        <f t="shared" si="1"/>
        <v>0.23012882321020875</v>
      </c>
      <c r="G41" s="51">
        <f>'NEG Commercial'!M41</f>
        <v>651</v>
      </c>
      <c r="H41" s="48">
        <f t="shared" si="2"/>
        <v>4.5285066362447477E-3</v>
      </c>
      <c r="I41" s="48">
        <f t="shared" si="3"/>
        <v>0.9041153064915548</v>
      </c>
      <c r="K41" s="72"/>
      <c r="L41" s="72"/>
    </row>
    <row r="42" spans="2:12" x14ac:dyDescent="0.2">
      <c r="B42" s="44">
        <f>'NEG Commercial'!K42</f>
        <v>359</v>
      </c>
      <c r="C42" s="45">
        <f>IF('NEG Commercial NonWin'!B42&gt;40,40*(Rates!$E$13+Rates!$E$17)+('NEG Commercial NonWin'!B42-40)*(Rates!$E$13+Rates!$E$19),'NEG Commercial NonWin'!B42*(Rates!$E$13+Rates!$E$17))+Rates!$E$26</f>
        <v>247.44387</v>
      </c>
      <c r="D42" s="45">
        <f>IF('NEG Commercial NonWin'!B42&gt;40,40*(Rates!$F$13+Rates!$F$17)+('NEG Commercial NonWin'!B42-40)*(Rates!$F$13+Rates!$F$19),'NEG Commercial NonWin'!B42*(Rates!$F$13+Rates!$F$17))+Rates!$F$26</f>
        <v>304.98797999999999</v>
      </c>
      <c r="E42" s="46">
        <f t="shared" si="0"/>
        <v>57.544109999999989</v>
      </c>
      <c r="F42" s="47">
        <f t="shared" si="1"/>
        <v>0.23255419501804586</v>
      </c>
      <c r="G42" s="51">
        <f>'NEG Commercial'!M42</f>
        <v>678</v>
      </c>
      <c r="H42" s="48">
        <f t="shared" si="2"/>
        <v>4.7163248838309356E-3</v>
      </c>
      <c r="I42" s="48">
        <f t="shared" si="3"/>
        <v>0.9088316313753857</v>
      </c>
      <c r="K42" s="72"/>
      <c r="L42" s="72"/>
    </row>
    <row r="43" spans="2:12" x14ac:dyDescent="0.2">
      <c r="B43" s="44">
        <f>'NEG Commercial'!K43</f>
        <v>379</v>
      </c>
      <c r="C43" s="45">
        <f>IF('NEG Commercial NonWin'!B43&gt;40,40*(Rates!$E$13+Rates!$E$17)+('NEG Commercial NonWin'!B43-40)*(Rates!$E$13+Rates!$E$19),'NEG Commercial NonWin'!B43*(Rates!$E$13+Rates!$E$17))+Rates!$E$26</f>
        <v>258.76647000000003</v>
      </c>
      <c r="D43" s="45">
        <f>IF('NEG Commercial NonWin'!B43&gt;40,40*(Rates!$F$13+Rates!$F$17)+('NEG Commercial NonWin'!B43-40)*(Rates!$F$13+Rates!$F$19),'NEG Commercial NonWin'!B43*(Rates!$F$13+Rates!$F$17))+Rates!$F$26</f>
        <v>319.51637999999997</v>
      </c>
      <c r="E43" s="46">
        <f t="shared" si="0"/>
        <v>60.749909999999943</v>
      </c>
      <c r="F43" s="47">
        <f t="shared" si="1"/>
        <v>0.23476731741944748</v>
      </c>
      <c r="G43" s="51">
        <f>'NEG Commercial'!M43</f>
        <v>587</v>
      </c>
      <c r="H43" s="48">
        <f t="shared" si="2"/>
        <v>4.0833078271515621E-3</v>
      </c>
      <c r="I43" s="48">
        <f t="shared" si="3"/>
        <v>0.9129149392025373</v>
      </c>
      <c r="K43" s="72"/>
      <c r="L43" s="72"/>
    </row>
    <row r="44" spans="2:12" x14ac:dyDescent="0.2">
      <c r="B44" s="44">
        <f>'NEG Commercial'!K44</f>
        <v>399</v>
      </c>
      <c r="C44" s="45">
        <f>IF('NEG Commercial NonWin'!B44&gt;40,40*(Rates!$E$13+Rates!$E$17)+('NEG Commercial NonWin'!B44-40)*(Rates!$E$13+Rates!$E$19),'NEG Commercial NonWin'!B44*(Rates!$E$13+Rates!$E$17))+Rates!$E$26</f>
        <v>270.08906999999999</v>
      </c>
      <c r="D44" s="45">
        <f>IF('NEG Commercial NonWin'!B44&gt;40,40*(Rates!$F$13+Rates!$F$17)+('NEG Commercial NonWin'!B44-40)*(Rates!$F$13+Rates!$F$19),'NEG Commercial NonWin'!B44*(Rates!$F$13+Rates!$F$17))+Rates!$F$26</f>
        <v>334.04478</v>
      </c>
      <c r="E44" s="46">
        <f t="shared" si="0"/>
        <v>63.95571000000001</v>
      </c>
      <c r="F44" s="47">
        <f t="shared" si="1"/>
        <v>0.23679488399882309</v>
      </c>
      <c r="G44" s="51">
        <f>'NEG Commercial'!M44</f>
        <v>559</v>
      </c>
      <c r="H44" s="48">
        <f t="shared" si="2"/>
        <v>3.8885333481732936E-3</v>
      </c>
      <c r="I44" s="48">
        <f t="shared" si="3"/>
        <v>0.9168034725507106</v>
      </c>
      <c r="K44" s="72"/>
      <c r="L44" s="72"/>
    </row>
    <row r="45" spans="2:12" x14ac:dyDescent="0.2">
      <c r="B45" s="44">
        <f>'NEG Commercial'!K45</f>
        <v>419</v>
      </c>
      <c r="C45" s="45">
        <f>IF('NEG Commercial NonWin'!B45&gt;40,40*(Rates!$E$13+Rates!$E$17)+('NEG Commercial NonWin'!B45-40)*(Rates!$E$13+Rates!$E$19),'NEG Commercial NonWin'!B45*(Rates!$E$13+Rates!$E$17))+Rates!$E$26</f>
        <v>281.41167000000002</v>
      </c>
      <c r="D45" s="45">
        <f>IF('NEG Commercial NonWin'!B45&gt;40,40*(Rates!$F$13+Rates!$F$17)+('NEG Commercial NonWin'!B45-40)*(Rates!$F$13+Rates!$F$19),'NEG Commercial NonWin'!B45*(Rates!$F$13+Rates!$F$17))+Rates!$F$26</f>
        <v>348.57317999999998</v>
      </c>
      <c r="E45" s="46">
        <f t="shared" si="0"/>
        <v>67.161509999999964</v>
      </c>
      <c r="F45" s="47">
        <f t="shared" si="1"/>
        <v>0.23865929227455265</v>
      </c>
      <c r="G45" s="51">
        <f>'NEG Commercial'!M45</f>
        <v>492</v>
      </c>
      <c r="H45" s="48">
        <f t="shared" si="2"/>
        <v>3.4224658449038647E-3</v>
      </c>
      <c r="I45" s="48">
        <f t="shared" si="3"/>
        <v>0.92022593839561451</v>
      </c>
      <c r="K45" s="72"/>
      <c r="L45" s="72"/>
    </row>
    <row r="46" spans="2:12" x14ac:dyDescent="0.2">
      <c r="B46" s="44">
        <f>'NEG Commercial'!K46</f>
        <v>439</v>
      </c>
      <c r="C46" s="45">
        <f>IF('NEG Commercial NonWin'!B46&gt;40,40*(Rates!$E$13+Rates!$E$17)+('NEG Commercial NonWin'!B46-40)*(Rates!$E$13+Rates!$E$19),'NEG Commercial NonWin'!B46*(Rates!$E$13+Rates!$E$17))+Rates!$E$26</f>
        <v>292.73427000000004</v>
      </c>
      <c r="D46" s="45">
        <f>IF('NEG Commercial NonWin'!B46&gt;40,40*(Rates!$F$13+Rates!$F$17)+('NEG Commercial NonWin'!B46-40)*(Rates!$F$13+Rates!$F$19),'NEG Commercial NonWin'!B46*(Rates!$F$13+Rates!$F$17))+Rates!$F$26</f>
        <v>363.10157999999996</v>
      </c>
      <c r="E46" s="46">
        <f t="shared" si="0"/>
        <v>70.367309999999918</v>
      </c>
      <c r="F46" s="47">
        <f t="shared" si="1"/>
        <v>0.24037947453162867</v>
      </c>
      <c r="G46" s="51">
        <f>'NEG Commercial'!M46</f>
        <v>491</v>
      </c>
      <c r="H46" s="48">
        <f t="shared" si="2"/>
        <v>3.4155096135117836E-3</v>
      </c>
      <c r="I46" s="48">
        <f t="shared" si="3"/>
        <v>0.92364144800912629</v>
      </c>
      <c r="K46" s="72"/>
      <c r="L46" s="72"/>
    </row>
    <row r="47" spans="2:12" x14ac:dyDescent="0.2">
      <c r="B47" s="44">
        <f>'NEG Commercial'!K47</f>
        <v>459</v>
      </c>
      <c r="C47" s="45">
        <f>IF('NEG Commercial NonWin'!B47&gt;40,40*(Rates!$E$13+Rates!$E$17)+('NEG Commercial NonWin'!B47-40)*(Rates!$E$13+Rates!$E$19),'NEG Commercial NonWin'!B47*(Rates!$E$13+Rates!$E$17))+Rates!$E$26</f>
        <v>304.05687</v>
      </c>
      <c r="D47" s="45">
        <f>IF('NEG Commercial NonWin'!B47&gt;40,40*(Rates!$F$13+Rates!$F$17)+('NEG Commercial NonWin'!B47-40)*(Rates!$F$13+Rates!$F$19),'NEG Commercial NonWin'!B47*(Rates!$F$13+Rates!$F$17))+Rates!$F$26</f>
        <v>377.62997999999999</v>
      </c>
      <c r="E47" s="46">
        <f t="shared" si="0"/>
        <v>73.573109999999986</v>
      </c>
      <c r="F47" s="47">
        <f t="shared" si="1"/>
        <v>0.24197154302088286</v>
      </c>
      <c r="G47" s="51">
        <f>'NEG Commercial'!M47</f>
        <v>478</v>
      </c>
      <c r="H47" s="48">
        <f t="shared" si="2"/>
        <v>3.3250786054147305E-3</v>
      </c>
      <c r="I47" s="48">
        <f t="shared" si="3"/>
        <v>0.92696652661454104</v>
      </c>
      <c r="K47" s="72"/>
      <c r="L47" s="72"/>
    </row>
    <row r="48" spans="2:12" x14ac:dyDescent="0.2">
      <c r="B48" s="44">
        <f>'NEG Commercial'!K48</f>
        <v>479</v>
      </c>
      <c r="C48" s="45">
        <f>IF('NEG Commercial NonWin'!B48&gt;40,40*(Rates!$E$13+Rates!$E$17)+('NEG Commercial NonWin'!B48-40)*(Rates!$E$13+Rates!$E$19),'NEG Commercial NonWin'!B48*(Rates!$E$13+Rates!$E$17))+Rates!$E$26</f>
        <v>315.37947000000003</v>
      </c>
      <c r="D48" s="45">
        <f>IF('NEG Commercial NonWin'!B48&gt;40,40*(Rates!$F$13+Rates!$F$17)+('NEG Commercial NonWin'!B48-40)*(Rates!$F$13+Rates!$F$19),'NEG Commercial NonWin'!B48*(Rates!$F$13+Rates!$F$17))+Rates!$F$26</f>
        <v>392.15837999999997</v>
      </c>
      <c r="E48" s="46">
        <f t="shared" si="0"/>
        <v>76.778909999999939</v>
      </c>
      <c r="F48" s="47">
        <f t="shared" si="1"/>
        <v>0.24344929617644398</v>
      </c>
      <c r="G48" s="51">
        <f>'NEG Commercial'!M48</f>
        <v>379</v>
      </c>
      <c r="H48" s="48">
        <f t="shared" si="2"/>
        <v>2.6364116975987088E-3</v>
      </c>
      <c r="I48" s="48">
        <f t="shared" si="3"/>
        <v>0.9296029383121398</v>
      </c>
      <c r="K48" s="72"/>
      <c r="L48" s="72"/>
    </row>
    <row r="49" spans="2:12" x14ac:dyDescent="0.2">
      <c r="B49" s="44">
        <f>'NEG Commercial'!K49</f>
        <v>499</v>
      </c>
      <c r="C49" s="45">
        <f>IF('NEG Commercial NonWin'!B49&gt;40,40*(Rates!$E$13+Rates!$E$17)+('NEG Commercial NonWin'!B49-40)*(Rates!$E$13+Rates!$E$19),'NEG Commercial NonWin'!B49*(Rates!$E$13+Rates!$E$17))+Rates!$E$26</f>
        <v>326.70207000000005</v>
      </c>
      <c r="D49" s="45">
        <f>IF('NEG Commercial NonWin'!B49&gt;40,40*(Rates!$F$13+Rates!$F$17)+('NEG Commercial NonWin'!B49-40)*(Rates!$F$13+Rates!$F$19),'NEG Commercial NonWin'!B49*(Rates!$F$13+Rates!$F$17))+Rates!$F$26</f>
        <v>406.68677999999994</v>
      </c>
      <c r="E49" s="46">
        <f t="shared" si="0"/>
        <v>79.984709999999893</v>
      </c>
      <c r="F49" s="47">
        <f t="shared" si="1"/>
        <v>0.24482461956852578</v>
      </c>
      <c r="G49" s="51">
        <f>'NEG Commercial'!M49</f>
        <v>355</v>
      </c>
      <c r="H49" s="48">
        <f t="shared" si="2"/>
        <v>2.4694621441887642E-3</v>
      </c>
      <c r="I49" s="48">
        <f t="shared" si="3"/>
        <v>0.93207240045632855</v>
      </c>
      <c r="K49" s="72"/>
      <c r="L49" s="72"/>
    </row>
    <row r="50" spans="2:12" x14ac:dyDescent="0.2">
      <c r="B50" s="44">
        <f>'NEG Commercial'!K50</f>
        <v>519</v>
      </c>
      <c r="C50" s="45">
        <f>IF('NEG Commercial NonWin'!B50&gt;40,40*(Rates!$E$13+Rates!$E$17)+('NEG Commercial NonWin'!B50-40)*(Rates!$E$13+Rates!$E$19),'NEG Commercial NonWin'!B50*(Rates!$E$13+Rates!$E$17))+Rates!$E$26</f>
        <v>338.02467000000001</v>
      </c>
      <c r="D50" s="45">
        <f>IF('NEG Commercial NonWin'!B50&gt;40,40*(Rates!$F$13+Rates!$F$17)+('NEG Commercial NonWin'!B50-40)*(Rates!$F$13+Rates!$F$19),'NEG Commercial NonWin'!B50*(Rates!$F$13+Rates!$F$17))+Rates!$F$26</f>
        <v>421.21517999999998</v>
      </c>
      <c r="E50" s="46">
        <f t="shared" si="0"/>
        <v>83.190509999999961</v>
      </c>
      <c r="F50" s="47">
        <f t="shared" si="1"/>
        <v>0.24610780627342957</v>
      </c>
      <c r="G50" s="51">
        <f>'NEG Commercial'!M50</f>
        <v>353</v>
      </c>
      <c r="H50" s="48">
        <f t="shared" si="2"/>
        <v>2.455549681404602E-3</v>
      </c>
      <c r="I50" s="48">
        <f t="shared" si="3"/>
        <v>0.93452795013773315</v>
      </c>
      <c r="K50" s="72"/>
      <c r="L50" s="72"/>
    </row>
    <row r="51" spans="2:12" x14ac:dyDescent="0.2">
      <c r="B51" s="44">
        <f>'NEG Commercial'!K51</f>
        <v>539</v>
      </c>
      <c r="C51" s="45">
        <f>IF('NEG Commercial NonWin'!B51&gt;40,40*(Rates!$E$13+Rates!$E$17)+('NEG Commercial NonWin'!B51-40)*(Rates!$E$13+Rates!$E$19),'NEG Commercial NonWin'!B51*(Rates!$E$13+Rates!$E$17))+Rates!$E$26</f>
        <v>349.34727000000004</v>
      </c>
      <c r="D51" s="45">
        <f>IF('NEG Commercial NonWin'!B51&gt;40,40*(Rates!$F$13+Rates!$F$17)+('NEG Commercial NonWin'!B51-40)*(Rates!$F$13+Rates!$F$19),'NEG Commercial NonWin'!B51*(Rates!$F$13+Rates!$F$17))+Rates!$F$26</f>
        <v>435.74357999999995</v>
      </c>
      <c r="E51" s="46">
        <f t="shared" si="0"/>
        <v>86.396309999999914</v>
      </c>
      <c r="F51" s="47">
        <f t="shared" si="1"/>
        <v>0.24730781494299328</v>
      </c>
      <c r="G51" s="51">
        <f>'NEG Commercial'!M51</f>
        <v>381</v>
      </c>
      <c r="H51" s="48">
        <f t="shared" si="2"/>
        <v>2.650324160382871E-3</v>
      </c>
      <c r="I51" s="48">
        <f t="shared" si="3"/>
        <v>0.93717827429811607</v>
      </c>
      <c r="K51" s="72"/>
      <c r="L51" s="72"/>
    </row>
    <row r="52" spans="2:12" x14ac:dyDescent="0.2">
      <c r="B52" s="44">
        <f>'NEG Commercial'!K52</f>
        <v>559</v>
      </c>
      <c r="C52" s="45">
        <f>IF('NEG Commercial NonWin'!B52&gt;40,40*(Rates!$E$13+Rates!$E$17)+('NEG Commercial NonWin'!B52-40)*(Rates!$E$13+Rates!$E$19),'NEG Commercial NonWin'!B52*(Rates!$E$13+Rates!$E$17))+Rates!$E$26</f>
        <v>360.66987000000006</v>
      </c>
      <c r="D52" s="45">
        <f>IF('NEG Commercial NonWin'!B52&gt;40,40*(Rates!$F$13+Rates!$F$17)+('NEG Commercial NonWin'!B52-40)*(Rates!$F$13+Rates!$F$19),'NEG Commercial NonWin'!B52*(Rates!$F$13+Rates!$F$17))+Rates!$F$26</f>
        <v>450.27197999999999</v>
      </c>
      <c r="E52" s="46">
        <f t="shared" si="0"/>
        <v>89.602109999999925</v>
      </c>
      <c r="F52" s="47">
        <f t="shared" si="1"/>
        <v>0.24843247926420886</v>
      </c>
      <c r="G52" s="51">
        <f>'NEG Commercial'!M52</f>
        <v>300</v>
      </c>
      <c r="H52" s="48">
        <f t="shared" si="2"/>
        <v>2.0868694176243078E-3</v>
      </c>
      <c r="I52" s="48">
        <f t="shared" si="3"/>
        <v>0.93926514371574032</v>
      </c>
      <c r="K52" s="72"/>
      <c r="L52" s="72"/>
    </row>
    <row r="53" spans="2:12" x14ac:dyDescent="0.2">
      <c r="B53" s="44">
        <f>'NEG Commercial'!K53</f>
        <v>579</v>
      </c>
      <c r="C53" s="45">
        <f>IF('NEG Commercial NonWin'!B53&gt;40,40*(Rates!$E$13+Rates!$E$17)+('NEG Commercial NonWin'!B53-40)*(Rates!$E$13+Rates!$E$19),'NEG Commercial NonWin'!B53*(Rates!$E$13+Rates!$E$17))+Rates!$E$26</f>
        <v>371.99247000000003</v>
      </c>
      <c r="D53" s="45">
        <f>IF('NEG Commercial NonWin'!B53&gt;40,40*(Rates!$F$13+Rates!$F$17)+('NEG Commercial NonWin'!B53-40)*(Rates!$F$13+Rates!$F$19),'NEG Commercial NonWin'!B53*(Rates!$F$13+Rates!$F$17))+Rates!$F$26</f>
        <v>464.80037999999996</v>
      </c>
      <c r="E53" s="46">
        <f t="shared" si="0"/>
        <v>92.807909999999936</v>
      </c>
      <c r="F53" s="47">
        <f t="shared" si="1"/>
        <v>0.24948867916600551</v>
      </c>
      <c r="G53" s="51">
        <f>'NEG Commercial'!M53</f>
        <v>343</v>
      </c>
      <c r="H53" s="48">
        <f t="shared" si="2"/>
        <v>2.3859873674837921E-3</v>
      </c>
      <c r="I53" s="48">
        <f t="shared" si="3"/>
        <v>0.94165113108322407</v>
      </c>
      <c r="K53" s="72"/>
      <c r="L53" s="72"/>
    </row>
    <row r="54" spans="2:12" x14ac:dyDescent="0.2">
      <c r="B54" s="44">
        <f>'NEG Commercial'!K54</f>
        <v>599</v>
      </c>
      <c r="C54" s="45">
        <f>IF('NEG Commercial NonWin'!B54&gt;40,40*(Rates!$E$13+Rates!$E$17)+('NEG Commercial NonWin'!B54-40)*(Rates!$E$13+Rates!$E$19),'NEG Commercial NonWin'!B54*(Rates!$E$13+Rates!$E$17))+Rates!$E$26</f>
        <v>383.31507000000005</v>
      </c>
      <c r="D54" s="45">
        <f>IF('NEG Commercial NonWin'!B54&gt;40,40*(Rates!$F$13+Rates!$F$17)+('NEG Commercial NonWin'!B54-40)*(Rates!$F$13+Rates!$F$19),'NEG Commercial NonWin'!B54*(Rates!$F$13+Rates!$F$17))+Rates!$F$26</f>
        <v>479.32877999999994</v>
      </c>
      <c r="E54" s="46">
        <f t="shared" si="0"/>
        <v>96.01370999999989</v>
      </c>
      <c r="F54" s="47">
        <f t="shared" si="1"/>
        <v>0.25048248168275744</v>
      </c>
      <c r="G54" s="51">
        <f>'NEG Commercial'!M54</f>
        <v>318</v>
      </c>
      <c r="H54" s="48">
        <f t="shared" si="2"/>
        <v>2.2120815826817664E-3</v>
      </c>
      <c r="I54" s="48">
        <f t="shared" si="3"/>
        <v>0.94386321266590578</v>
      </c>
      <c r="K54" s="72"/>
      <c r="L54" s="72"/>
    </row>
    <row r="55" spans="2:12" x14ac:dyDescent="0.2">
      <c r="B55" s="44">
        <f>'NEG Commercial'!K55</f>
        <v>619</v>
      </c>
      <c r="C55" s="45">
        <f>IF('NEG Commercial NonWin'!B55&gt;40,40*(Rates!$E$13+Rates!$E$17)+('NEG Commercial NonWin'!B55-40)*(Rates!$E$13+Rates!$E$19),'NEG Commercial NonWin'!B55*(Rates!$E$13+Rates!$E$17))+Rates!$E$26</f>
        <v>394.63767000000001</v>
      </c>
      <c r="D55" s="45">
        <f>IF('NEG Commercial NonWin'!B55&gt;40,40*(Rates!$F$13+Rates!$F$17)+('NEG Commercial NonWin'!B55-40)*(Rates!$F$13+Rates!$F$19),'NEG Commercial NonWin'!B55*(Rates!$F$13+Rates!$F$17))+Rates!$F$26</f>
        <v>493.85717999999997</v>
      </c>
      <c r="E55" s="46">
        <f t="shared" si="0"/>
        <v>99.219509999999957</v>
      </c>
      <c r="F55" s="47">
        <f t="shared" si="1"/>
        <v>0.2514192575685944</v>
      </c>
      <c r="G55" s="51">
        <f>'NEG Commercial'!M55</f>
        <v>278</v>
      </c>
      <c r="H55" s="48">
        <f t="shared" si="2"/>
        <v>1.9338323269985252E-3</v>
      </c>
      <c r="I55" s="48">
        <f t="shared" si="3"/>
        <v>0.94579704499290429</v>
      </c>
      <c r="K55" s="72"/>
      <c r="L55" s="72"/>
    </row>
    <row r="56" spans="2:12" x14ac:dyDescent="0.2">
      <c r="B56" s="44">
        <f>'NEG Commercial'!K56</f>
        <v>639</v>
      </c>
      <c r="C56" s="45">
        <f>IF('NEG Commercial NonWin'!B56&gt;40,40*(Rates!$E$13+Rates!$E$17)+('NEG Commercial NonWin'!B56-40)*(Rates!$E$13+Rates!$E$19),'NEG Commercial NonWin'!B56*(Rates!$E$13+Rates!$E$17))+Rates!$E$26</f>
        <v>405.96027000000004</v>
      </c>
      <c r="D56" s="45">
        <f>IF('NEG Commercial NonWin'!B56&gt;40,40*(Rates!$F$13+Rates!$F$17)+('NEG Commercial NonWin'!B56-40)*(Rates!$F$13+Rates!$F$19),'NEG Commercial NonWin'!B56*(Rates!$F$13+Rates!$F$17))+Rates!$F$26</f>
        <v>508.38557999999995</v>
      </c>
      <c r="E56" s="46">
        <f t="shared" si="0"/>
        <v>102.42530999999991</v>
      </c>
      <c r="F56" s="47">
        <f t="shared" si="1"/>
        <v>0.25230377839683649</v>
      </c>
      <c r="G56" s="51">
        <f>'NEG Commercial'!M56</f>
        <v>271</v>
      </c>
      <c r="H56" s="48">
        <f t="shared" si="2"/>
        <v>1.8851387072539581E-3</v>
      </c>
      <c r="I56" s="48">
        <f t="shared" si="3"/>
        <v>0.94768218370015822</v>
      </c>
      <c r="K56" s="72"/>
      <c r="L56" s="72"/>
    </row>
    <row r="57" spans="2:12" x14ac:dyDescent="0.2">
      <c r="B57" s="44">
        <f>'NEG Commercial'!K57</f>
        <v>659</v>
      </c>
      <c r="C57" s="45">
        <f>IF('NEG Commercial NonWin'!B57&gt;40,40*(Rates!$E$13+Rates!$E$17)+('NEG Commercial NonWin'!B57-40)*(Rates!$E$13+Rates!$E$19),'NEG Commercial NonWin'!B57*(Rates!$E$13+Rates!$E$17))+Rates!$E$26</f>
        <v>417.28287000000006</v>
      </c>
      <c r="D57" s="45">
        <f>IF('NEG Commercial NonWin'!B57&gt;40,40*(Rates!$F$13+Rates!$F$17)+('NEG Commercial NonWin'!B57-40)*(Rates!$F$13+Rates!$F$19),'NEG Commercial NonWin'!B57*(Rates!$F$13+Rates!$F$17))+Rates!$F$26</f>
        <v>522.91397999999992</v>
      </c>
      <c r="E57" s="46">
        <f t="shared" si="0"/>
        <v>105.63110999999986</v>
      </c>
      <c r="F57" s="47">
        <f t="shared" si="1"/>
        <v>0.25314029785119108</v>
      </c>
      <c r="G57" s="51">
        <f>'NEG Commercial'!M57</f>
        <v>257</v>
      </c>
      <c r="H57" s="48">
        <f t="shared" si="2"/>
        <v>1.7877514677648238E-3</v>
      </c>
      <c r="I57" s="48">
        <f t="shared" si="3"/>
        <v>0.949469935167923</v>
      </c>
      <c r="K57" s="72"/>
      <c r="L57" s="72"/>
    </row>
    <row r="58" spans="2:12" x14ac:dyDescent="0.2">
      <c r="B58" s="44">
        <f>'NEG Commercial'!K58</f>
        <v>679</v>
      </c>
      <c r="C58" s="45">
        <f>IF('NEG Commercial NonWin'!B58&gt;40,40*(Rates!$E$13+Rates!$E$17)+('NEG Commercial NonWin'!B58-40)*(Rates!$E$13+Rates!$E$19),'NEG Commercial NonWin'!B58*(Rates!$E$13+Rates!$E$17))+Rates!$E$26</f>
        <v>428.60547000000003</v>
      </c>
      <c r="D58" s="45">
        <f>IF('NEG Commercial NonWin'!B58&gt;40,40*(Rates!$F$13+Rates!$F$17)+('NEG Commercial NonWin'!B58-40)*(Rates!$F$13+Rates!$F$19),'NEG Commercial NonWin'!B58*(Rates!$F$13+Rates!$F$17))+Rates!$F$26</f>
        <v>537.44237999999996</v>
      </c>
      <c r="E58" s="46">
        <f t="shared" si="0"/>
        <v>108.83690999999993</v>
      </c>
      <c r="F58" s="47">
        <f t="shared" si="1"/>
        <v>0.25393262013198276</v>
      </c>
      <c r="G58" s="51">
        <f>'NEG Commercial'!M58</f>
        <v>225</v>
      </c>
      <c r="H58" s="48">
        <f t="shared" si="2"/>
        <v>1.565152063218231E-3</v>
      </c>
      <c r="I58" s="48">
        <f t="shared" si="3"/>
        <v>0.95103508723114127</v>
      </c>
      <c r="K58" s="72"/>
      <c r="L58" s="72"/>
    </row>
    <row r="59" spans="2:12" x14ac:dyDescent="0.2">
      <c r="B59" s="44">
        <f>'NEG Commercial'!K59</f>
        <v>699</v>
      </c>
      <c r="C59" s="45">
        <f>IF('NEG Commercial NonWin'!B59&gt;40,40*(Rates!$E$13+Rates!$E$17)+('NEG Commercial NonWin'!B59-40)*(Rates!$E$13+Rates!$E$19),'NEG Commercial NonWin'!B59*(Rates!$E$13+Rates!$E$17))+Rates!$E$26</f>
        <v>439.92807000000005</v>
      </c>
      <c r="D59" s="45">
        <f>IF('NEG Commercial NonWin'!B59&gt;40,40*(Rates!$F$13+Rates!$F$17)+('NEG Commercial NonWin'!B59-40)*(Rates!$F$13+Rates!$F$19),'NEG Commercial NonWin'!B59*(Rates!$F$13+Rates!$F$17))+Rates!$F$26</f>
        <v>551.97077999999999</v>
      </c>
      <c r="E59" s="46">
        <f t="shared" si="0"/>
        <v>112.04270999999994</v>
      </c>
      <c r="F59" s="47">
        <f t="shared" si="1"/>
        <v>0.25468415779879638</v>
      </c>
      <c r="G59" s="51">
        <f>'NEG Commercial'!M59</f>
        <v>230</v>
      </c>
      <c r="H59" s="48">
        <f t="shared" si="2"/>
        <v>1.599933220178636E-3</v>
      </c>
      <c r="I59" s="48">
        <f t="shared" si="3"/>
        <v>0.95263502045131987</v>
      </c>
      <c r="K59" s="72"/>
      <c r="L59" s="72"/>
    </row>
    <row r="60" spans="2:12" x14ac:dyDescent="0.2">
      <c r="B60" s="44">
        <f>'NEG Commercial'!K60</f>
        <v>719</v>
      </c>
      <c r="C60" s="45">
        <f>IF('NEG Commercial NonWin'!B60&gt;40,40*(Rates!$E$13+Rates!$E$17)+('NEG Commercial NonWin'!B60-40)*(Rates!$E$13+Rates!$E$19),'NEG Commercial NonWin'!B60*(Rates!$E$13+Rates!$E$17))+Rates!$E$26</f>
        <v>451.25067000000001</v>
      </c>
      <c r="D60" s="45">
        <f>IF('NEG Commercial NonWin'!B60&gt;40,40*(Rates!$F$13+Rates!$F$17)+('NEG Commercial NonWin'!B60-40)*(Rates!$F$13+Rates!$F$19),'NEG Commercial NonWin'!B60*(Rates!$F$13+Rates!$F$17))+Rates!$F$26</f>
        <v>566.49918000000002</v>
      </c>
      <c r="E60" s="46">
        <f t="shared" si="0"/>
        <v>115.24851000000001</v>
      </c>
      <c r="F60" s="47">
        <f t="shared" si="1"/>
        <v>0.25539798090493693</v>
      </c>
      <c r="G60" s="51">
        <f>'NEG Commercial'!M60</f>
        <v>195</v>
      </c>
      <c r="H60" s="48">
        <f t="shared" si="2"/>
        <v>1.3564651214558001E-3</v>
      </c>
      <c r="I60" s="48">
        <f t="shared" si="3"/>
        <v>0.95399148557277569</v>
      </c>
      <c r="K60" s="72"/>
      <c r="L60" s="72"/>
    </row>
    <row r="61" spans="2:12" x14ac:dyDescent="0.2">
      <c r="B61" s="44">
        <f>'NEG Commercial'!K61</f>
        <v>739</v>
      </c>
      <c r="C61" s="45">
        <f>IF('NEG Commercial NonWin'!B61&gt;40,40*(Rates!$E$13+Rates!$E$17)+('NEG Commercial NonWin'!B61-40)*(Rates!$E$13+Rates!$E$19),'NEG Commercial NonWin'!B61*(Rates!$E$13+Rates!$E$17))+Rates!$E$26</f>
        <v>462.57327000000004</v>
      </c>
      <c r="D61" s="45">
        <f>IF('NEG Commercial NonWin'!B61&gt;40,40*(Rates!$F$13+Rates!$F$17)+('NEG Commercial NonWin'!B61-40)*(Rates!$F$13+Rates!$F$19),'NEG Commercial NonWin'!B61*(Rates!$F$13+Rates!$F$17))+Rates!$F$26</f>
        <v>581.02757999999994</v>
      </c>
      <c r="E61" s="46">
        <f t="shared" si="0"/>
        <v>118.45430999999991</v>
      </c>
      <c r="F61" s="47">
        <f t="shared" si="1"/>
        <v>0.25607685891577758</v>
      </c>
      <c r="G61" s="51">
        <f>'NEG Commercial'!M61</f>
        <v>210</v>
      </c>
      <c r="H61" s="48">
        <f t="shared" si="2"/>
        <v>1.4608085923370154E-3</v>
      </c>
      <c r="I61" s="48">
        <f t="shared" si="3"/>
        <v>0.95545229416511268</v>
      </c>
      <c r="K61" s="72"/>
      <c r="L61" s="72"/>
    </row>
    <row r="62" spans="2:12" x14ac:dyDescent="0.2">
      <c r="B62" s="44">
        <f>'NEG Commercial'!K62</f>
        <v>759</v>
      </c>
      <c r="C62" s="45">
        <f>IF('NEG Commercial NonWin'!B62&gt;40,40*(Rates!$E$13+Rates!$E$17)+('NEG Commercial NonWin'!B62-40)*(Rates!$E$13+Rates!$E$19),'NEG Commercial NonWin'!B62*(Rates!$E$13+Rates!$E$17))+Rates!$E$26</f>
        <v>473.89587000000006</v>
      </c>
      <c r="D62" s="45">
        <f>IF('NEG Commercial NonWin'!B62&gt;40,40*(Rates!$F$13+Rates!$F$17)+('NEG Commercial NonWin'!B62-40)*(Rates!$F$13+Rates!$F$19),'NEG Commercial NonWin'!B62*(Rates!$F$13+Rates!$F$17))+Rates!$F$26</f>
        <v>595.55597999999998</v>
      </c>
      <c r="E62" s="46">
        <f t="shared" si="0"/>
        <v>121.66010999999992</v>
      </c>
      <c r="F62" s="47">
        <f t="shared" si="1"/>
        <v>0.2567232966178834</v>
      </c>
      <c r="G62" s="51">
        <f>'NEG Commercial'!M62</f>
        <v>185</v>
      </c>
      <c r="H62" s="48">
        <f t="shared" si="2"/>
        <v>1.2869028075349898E-3</v>
      </c>
      <c r="I62" s="48">
        <f t="shared" si="3"/>
        <v>0.95673919697264764</v>
      </c>
      <c r="K62" s="72"/>
      <c r="L62" s="72"/>
    </row>
    <row r="63" spans="2:12" x14ac:dyDescent="0.2">
      <c r="B63" s="44">
        <f>'NEG Commercial'!K63</f>
        <v>779</v>
      </c>
      <c r="C63" s="45">
        <f>IF('NEG Commercial NonWin'!B63&gt;40,40*(Rates!$E$13+Rates!$E$17)+('NEG Commercial NonWin'!B63-40)*(Rates!$E$13+Rates!$E$19),'NEG Commercial NonWin'!B63*(Rates!$E$13+Rates!$E$17))+Rates!$E$26</f>
        <v>485.21847000000002</v>
      </c>
      <c r="D63" s="45">
        <f>IF('NEG Commercial NonWin'!B63&gt;40,40*(Rates!$F$13+Rates!$F$17)+('NEG Commercial NonWin'!B63-40)*(Rates!$F$13+Rates!$F$19),'NEG Commercial NonWin'!B63*(Rates!$F$13+Rates!$F$17))+Rates!$F$26</f>
        <v>610.08438000000001</v>
      </c>
      <c r="E63" s="46">
        <f t="shared" si="0"/>
        <v>124.86590999999999</v>
      </c>
      <c r="F63" s="47">
        <f t="shared" si="1"/>
        <v>0.25733956500048316</v>
      </c>
      <c r="G63" s="51">
        <f>'NEG Commercial'!M63</f>
        <v>178</v>
      </c>
      <c r="H63" s="48">
        <f t="shared" si="2"/>
        <v>1.2382091877904226E-3</v>
      </c>
      <c r="I63" s="48">
        <f t="shared" si="3"/>
        <v>0.95797740616043803</v>
      </c>
      <c r="K63" s="72"/>
      <c r="L63" s="72"/>
    </row>
    <row r="64" spans="2:12" x14ac:dyDescent="0.2">
      <c r="B64" s="44">
        <f>'NEG Commercial'!K64</f>
        <v>799</v>
      </c>
      <c r="C64" s="45">
        <f>IF('NEG Commercial NonWin'!B64&gt;40,40*(Rates!$E$13+Rates!$E$17)+('NEG Commercial NonWin'!B64-40)*(Rates!$E$13+Rates!$E$19),'NEG Commercial NonWin'!B64*(Rates!$E$13+Rates!$E$17))+Rates!$E$26</f>
        <v>496.54107000000005</v>
      </c>
      <c r="D64" s="45">
        <f>IF('NEG Commercial NonWin'!B64&gt;40,40*(Rates!$F$13+Rates!$F$17)+('NEG Commercial NonWin'!B64-40)*(Rates!$F$13+Rates!$F$19),'NEG Commercial NonWin'!B64*(Rates!$F$13+Rates!$F$17))+Rates!$F$26</f>
        <v>624.61277999999993</v>
      </c>
      <c r="E64" s="46">
        <f t="shared" si="0"/>
        <v>128.07170999999988</v>
      </c>
      <c r="F64" s="47">
        <f t="shared" si="1"/>
        <v>0.25792772791181173</v>
      </c>
      <c r="G64" s="51">
        <f>'NEG Commercial'!M64</f>
        <v>171</v>
      </c>
      <c r="H64" s="48">
        <f t="shared" si="2"/>
        <v>1.1895155680458555E-3</v>
      </c>
      <c r="I64" s="48">
        <f t="shared" si="3"/>
        <v>0.95916692172848383</v>
      </c>
      <c r="K64" s="72"/>
      <c r="L64" s="72"/>
    </row>
    <row r="65" spans="2:12" x14ac:dyDescent="0.2">
      <c r="B65" s="44">
        <f>'NEG Commercial'!K65</f>
        <v>819</v>
      </c>
      <c r="C65" s="45">
        <f>IF('NEG Commercial NonWin'!B65&gt;40,40*(Rates!$E$13+Rates!$E$17)+('NEG Commercial NonWin'!B65-40)*(Rates!$E$13+Rates!$E$19),'NEG Commercial NonWin'!B65*(Rates!$E$13+Rates!$E$17))+Rates!$E$26</f>
        <v>507.86367000000007</v>
      </c>
      <c r="D65" s="45">
        <f>IF('NEG Commercial NonWin'!B65&gt;40,40*(Rates!$F$13+Rates!$F$17)+('NEG Commercial NonWin'!B65-40)*(Rates!$F$13+Rates!$F$19),'NEG Commercial NonWin'!B65*(Rates!$F$13+Rates!$F$17))+Rates!$F$26</f>
        <v>639.14117999999996</v>
      </c>
      <c r="E65" s="46">
        <f t="shared" si="0"/>
        <v>131.27750999999989</v>
      </c>
      <c r="F65" s="47">
        <f t="shared" si="1"/>
        <v>0.25848966514970417</v>
      </c>
      <c r="G65" s="51">
        <f>'NEG Commercial'!M65</f>
        <v>159</v>
      </c>
      <c r="H65" s="48">
        <f t="shared" si="2"/>
        <v>1.1060407913408832E-3</v>
      </c>
      <c r="I65" s="48">
        <f t="shared" si="3"/>
        <v>0.96027296251982475</v>
      </c>
      <c r="K65" s="72"/>
      <c r="L65" s="72"/>
    </row>
    <row r="66" spans="2:12" x14ac:dyDescent="0.2">
      <c r="B66" s="44">
        <f>'NEG Commercial'!K66</f>
        <v>839</v>
      </c>
      <c r="C66" s="45">
        <f>IF('NEG Commercial NonWin'!B66&gt;40,40*(Rates!$E$13+Rates!$E$17)+('NEG Commercial NonWin'!B66-40)*(Rates!$E$13+Rates!$E$19),'NEG Commercial NonWin'!B66*(Rates!$E$13+Rates!$E$17))+Rates!$E$26</f>
        <v>519.18627000000004</v>
      </c>
      <c r="D66" s="45">
        <f>IF('NEG Commercial NonWin'!B66&gt;40,40*(Rates!$F$13+Rates!$F$17)+('NEG Commercial NonWin'!B66-40)*(Rates!$F$13+Rates!$F$19),'NEG Commercial NonWin'!B66*(Rates!$F$13+Rates!$F$17))+Rates!$F$26</f>
        <v>653.66958</v>
      </c>
      <c r="E66" s="46">
        <f t="shared" si="0"/>
        <v>134.48330999999996</v>
      </c>
      <c r="F66" s="47">
        <f t="shared" si="1"/>
        <v>0.25902709253077888</v>
      </c>
      <c r="G66" s="51">
        <f>'NEG Commercial'!M66</f>
        <v>150</v>
      </c>
      <c r="H66" s="48">
        <f t="shared" si="2"/>
        <v>1.0434347088121539E-3</v>
      </c>
      <c r="I66" s="48">
        <f t="shared" si="3"/>
        <v>0.96131639722863693</v>
      </c>
      <c r="K66" s="72"/>
      <c r="L66" s="72"/>
    </row>
    <row r="67" spans="2:12" x14ac:dyDescent="0.2">
      <c r="B67" s="44">
        <f>'NEG Commercial'!K67</f>
        <v>859</v>
      </c>
      <c r="C67" s="45">
        <f>IF('NEG Commercial NonWin'!B67&gt;40,40*(Rates!$E$13+Rates!$E$17)+('NEG Commercial NonWin'!B67-40)*(Rates!$E$13+Rates!$E$19),'NEG Commercial NonWin'!B67*(Rates!$E$13+Rates!$E$17))+Rates!$E$26</f>
        <v>530.50887</v>
      </c>
      <c r="D67" s="45">
        <f>IF('NEG Commercial NonWin'!B67&gt;40,40*(Rates!$F$13+Rates!$F$17)+('NEG Commercial NonWin'!B67-40)*(Rates!$F$13+Rates!$F$19),'NEG Commercial NonWin'!B67*(Rates!$F$13+Rates!$F$17))+Rates!$F$26</f>
        <v>668.19797999999992</v>
      </c>
      <c r="E67" s="46">
        <f t="shared" si="0"/>
        <v>137.68910999999991</v>
      </c>
      <c r="F67" s="47">
        <f t="shared" si="1"/>
        <v>0.25954157938961492</v>
      </c>
      <c r="G67" s="51">
        <f>'NEG Commercial'!M67</f>
        <v>152</v>
      </c>
      <c r="H67" s="48">
        <f t="shared" si="2"/>
        <v>1.0573471715963161E-3</v>
      </c>
      <c r="I67" s="48">
        <f t="shared" si="3"/>
        <v>0.96237374440023327</v>
      </c>
      <c r="K67" s="72"/>
      <c r="L67" s="72"/>
    </row>
    <row r="68" spans="2:12" x14ac:dyDescent="0.2">
      <c r="B68" s="44">
        <f>'NEG Commercial'!K68</f>
        <v>879</v>
      </c>
      <c r="C68" s="45">
        <f>IF('NEG Commercial NonWin'!B68&gt;40,40*(Rates!$E$13+Rates!$E$17)+('NEG Commercial NonWin'!B68-40)*(Rates!$E$13+Rates!$E$19),'NEG Commercial NonWin'!B68*(Rates!$E$13+Rates!$E$17))+Rates!$E$26</f>
        <v>541.83146999999997</v>
      </c>
      <c r="D68" s="45">
        <f>IF('NEG Commercial NonWin'!B68&gt;40,40*(Rates!$F$13+Rates!$F$17)+('NEG Commercial NonWin'!B68-40)*(Rates!$F$13+Rates!$F$19),'NEG Commercial NonWin'!B68*(Rates!$F$13+Rates!$F$17))+Rates!$F$26</f>
        <v>682.72637999999995</v>
      </c>
      <c r="E68" s="46">
        <f t="shared" si="0"/>
        <v>140.89490999999998</v>
      </c>
      <c r="F68" s="47">
        <f t="shared" si="1"/>
        <v>0.26003456388385854</v>
      </c>
      <c r="G68" s="51">
        <f>'NEG Commercial'!M68</f>
        <v>171</v>
      </c>
      <c r="H68" s="48">
        <f t="shared" si="2"/>
        <v>1.1895155680458555E-3</v>
      </c>
      <c r="I68" s="48">
        <f t="shared" si="3"/>
        <v>0.96356325996827907</v>
      </c>
      <c r="K68" s="72"/>
      <c r="L68" s="72"/>
    </row>
    <row r="69" spans="2:12" x14ac:dyDescent="0.2">
      <c r="B69" s="44">
        <f>'NEG Commercial'!K69</f>
        <v>899</v>
      </c>
      <c r="C69" s="45">
        <f>IF('NEG Commercial NonWin'!B69&gt;40,40*(Rates!$E$13+Rates!$E$17)+('NEG Commercial NonWin'!B69-40)*(Rates!$E$13+Rates!$E$19),'NEG Commercial NonWin'!B69*(Rates!$E$13+Rates!$E$17))+Rates!$E$26</f>
        <v>553.15407000000005</v>
      </c>
      <c r="D69" s="45">
        <f>IF('NEG Commercial NonWin'!B69&gt;40,40*(Rates!$F$13+Rates!$F$17)+('NEG Commercial NonWin'!B69-40)*(Rates!$F$13+Rates!$F$19),'NEG Commercial NonWin'!B69*(Rates!$F$13+Rates!$F$17))+Rates!$F$26</f>
        <v>697.25477999999998</v>
      </c>
      <c r="E69" s="46">
        <f t="shared" si="0"/>
        <v>144.10070999999994</v>
      </c>
      <c r="F69" s="47">
        <f t="shared" si="1"/>
        <v>0.26050736641963046</v>
      </c>
      <c r="G69" s="51">
        <f>'NEG Commercial'!M69</f>
        <v>139</v>
      </c>
      <c r="H69" s="48">
        <f t="shared" si="2"/>
        <v>9.6691616349926259E-4</v>
      </c>
      <c r="I69" s="48">
        <f t="shared" si="3"/>
        <v>0.96453017613177838</v>
      </c>
      <c r="K69" s="72"/>
      <c r="L69" s="72"/>
    </row>
    <row r="70" spans="2:12" x14ac:dyDescent="0.2">
      <c r="B70" s="44">
        <f>'NEG Commercial'!K70</f>
        <v>919</v>
      </c>
      <c r="C70" s="45">
        <f>IF('NEG Commercial NonWin'!B70&gt;40,40*(Rates!$E$13+Rates!$E$17)+('NEG Commercial NonWin'!B70-40)*(Rates!$E$13+Rates!$E$19),'NEG Commercial NonWin'!B70*(Rates!$E$13+Rates!$E$17))+Rates!$E$26</f>
        <v>564.47667000000001</v>
      </c>
      <c r="D70" s="45">
        <f>IF('NEG Commercial NonWin'!B70&gt;40,40*(Rates!$F$13+Rates!$F$17)+('NEG Commercial NonWin'!B70-40)*(Rates!$F$13+Rates!$F$19),'NEG Commercial NonWin'!B70*(Rates!$F$13+Rates!$F$17))+Rates!$F$26</f>
        <v>711.7831799999999</v>
      </c>
      <c r="E70" s="46">
        <f t="shared" si="0"/>
        <v>147.30650999999989</v>
      </c>
      <c r="F70" s="47">
        <f t="shared" si="1"/>
        <v>0.26096120146116913</v>
      </c>
      <c r="G70" s="51">
        <f>'NEG Commercial'!M70</f>
        <v>119</v>
      </c>
      <c r="H70" s="48">
        <f t="shared" si="2"/>
        <v>8.2779153565764208E-4</v>
      </c>
      <c r="I70" s="48">
        <f t="shared" si="3"/>
        <v>0.96535796766743598</v>
      </c>
      <c r="K70" s="72"/>
      <c r="L70" s="72"/>
    </row>
    <row r="71" spans="2:12" x14ac:dyDescent="0.2">
      <c r="B71" s="44">
        <f>'NEG Commercial'!K71</f>
        <v>939</v>
      </c>
      <c r="C71" s="45">
        <f>IF('NEG Commercial NonWin'!B71&gt;40,40*(Rates!$E$13+Rates!$E$17)+('NEG Commercial NonWin'!B71-40)*(Rates!$E$13+Rates!$E$19),'NEG Commercial NonWin'!B71*(Rates!$E$13+Rates!$E$17))+Rates!$E$26</f>
        <v>575.79926999999998</v>
      </c>
      <c r="D71" s="45">
        <f>IF('NEG Commercial NonWin'!B71&gt;40,40*(Rates!$F$13+Rates!$F$17)+('NEG Commercial NonWin'!B71-40)*(Rates!$F$13+Rates!$F$19),'NEG Commercial NonWin'!B71*(Rates!$F$13+Rates!$F$17))+Rates!$F$26</f>
        <v>726.31157999999994</v>
      </c>
      <c r="E71" s="46">
        <f t="shared" ref="E71:E134" si="4">D71-C71</f>
        <v>150.51230999999996</v>
      </c>
      <c r="F71" s="47">
        <f t="shared" ref="F71:F134" si="5">E71/C71</f>
        <v>0.26139718794711214</v>
      </c>
      <c r="G71" s="51">
        <f>'NEG Commercial'!M71</f>
        <v>134</v>
      </c>
      <c r="H71" s="48">
        <f t="shared" si="2"/>
        <v>9.3213500653885751E-4</v>
      </c>
      <c r="I71" s="48">
        <f t="shared" si="3"/>
        <v>0.96629010267397486</v>
      </c>
      <c r="K71" s="72"/>
      <c r="L71" s="72"/>
    </row>
    <row r="72" spans="2:12" x14ac:dyDescent="0.2">
      <c r="B72" s="44">
        <f>'NEG Commercial'!K72</f>
        <v>959</v>
      </c>
      <c r="C72" s="45">
        <f>IF('NEG Commercial NonWin'!B72&gt;40,40*(Rates!$E$13+Rates!$E$17)+('NEG Commercial NonWin'!B72-40)*(Rates!$E$13+Rates!$E$19),'NEG Commercial NonWin'!B72*(Rates!$E$13+Rates!$E$17))+Rates!$E$26</f>
        <v>587.12186999999994</v>
      </c>
      <c r="D72" s="45">
        <f>IF('NEG Commercial NonWin'!B72&gt;40,40*(Rates!$F$13+Rates!$F$17)+('NEG Commercial NonWin'!B72-40)*(Rates!$F$13+Rates!$F$19),'NEG Commercial NonWin'!B72*(Rates!$F$13+Rates!$F$17))+Rates!$F$26</f>
        <v>740.83997999999997</v>
      </c>
      <c r="E72" s="46">
        <f t="shared" si="4"/>
        <v>153.71811000000002</v>
      </c>
      <c r="F72" s="47">
        <f t="shared" si="5"/>
        <v>0.26181635850151525</v>
      </c>
      <c r="G72" s="51">
        <f>'NEG Commercial'!M72</f>
        <v>119</v>
      </c>
      <c r="H72" s="48">
        <f t="shared" ref="H72:H135" si="6">G72/SUM($G$6:$G$618)</f>
        <v>8.2779153565764208E-4</v>
      </c>
      <c r="I72" s="48">
        <f t="shared" ref="I72:I135" si="7">H72+I71</f>
        <v>0.96711789420963246</v>
      </c>
      <c r="K72" s="72"/>
      <c r="L72" s="72"/>
    </row>
    <row r="73" spans="2:12" x14ac:dyDescent="0.2">
      <c r="B73" s="44">
        <f>'NEG Commercial'!K73</f>
        <v>979</v>
      </c>
      <c r="C73" s="45">
        <f>IF('NEG Commercial NonWin'!B73&gt;40,40*(Rates!$E$13+Rates!$E$17)+('NEG Commercial NonWin'!B73-40)*(Rates!$E$13+Rates!$E$19),'NEG Commercial NonWin'!B73*(Rates!$E$13+Rates!$E$17))+Rates!$E$26</f>
        <v>598.44447000000002</v>
      </c>
      <c r="D73" s="45">
        <f>IF('NEG Commercial NonWin'!B73&gt;40,40*(Rates!$F$13+Rates!$F$17)+('NEG Commercial NonWin'!B73-40)*(Rates!$F$13+Rates!$F$19),'NEG Commercial NonWin'!B73*(Rates!$F$13+Rates!$F$17))+Rates!$F$26</f>
        <v>755.36838</v>
      </c>
      <c r="E73" s="46">
        <f t="shared" si="4"/>
        <v>156.92390999999998</v>
      </c>
      <c r="F73" s="47">
        <f t="shared" si="5"/>
        <v>0.26221966759923437</v>
      </c>
      <c r="G73" s="51">
        <f>'NEG Commercial'!M73</f>
        <v>117</v>
      </c>
      <c r="H73" s="48">
        <f t="shared" si="6"/>
        <v>8.1387907287348003E-4</v>
      </c>
      <c r="I73" s="48">
        <f t="shared" si="7"/>
        <v>0.9679317732825059</v>
      </c>
      <c r="K73" s="72"/>
      <c r="L73" s="72"/>
    </row>
    <row r="74" spans="2:12" x14ac:dyDescent="0.2">
      <c r="B74" s="44">
        <f>'NEG Commercial'!K74</f>
        <v>999</v>
      </c>
      <c r="C74" s="45">
        <f>IF('NEG Commercial NonWin'!B74&gt;40,40*(Rates!$E$13+Rates!$E$17)+('NEG Commercial NonWin'!B74-40)*(Rates!$E$13+Rates!$E$19),'NEG Commercial NonWin'!B74*(Rates!$E$13+Rates!$E$17))+Rates!$E$26</f>
        <v>609.76706999999999</v>
      </c>
      <c r="D74" s="45">
        <f>IF('NEG Commercial NonWin'!B74&gt;40,40*(Rates!$F$13+Rates!$F$17)+('NEG Commercial NonWin'!B74-40)*(Rates!$F$13+Rates!$F$19),'NEG Commercial NonWin'!B74*(Rates!$F$13+Rates!$F$17))+Rates!$F$26</f>
        <v>769.89677999999992</v>
      </c>
      <c r="E74" s="46">
        <f t="shared" si="4"/>
        <v>160.12970999999993</v>
      </c>
      <c r="F74" s="47">
        <f t="shared" si="5"/>
        <v>0.2626079988215827</v>
      </c>
      <c r="G74" s="51">
        <f>'NEG Commercial'!M74</f>
        <v>122</v>
      </c>
      <c r="H74" s="48">
        <f t="shared" si="6"/>
        <v>8.4866022983388521E-4</v>
      </c>
      <c r="I74" s="48">
        <f t="shared" si="7"/>
        <v>0.96878043351233978</v>
      </c>
      <c r="K74" s="72"/>
      <c r="L74" s="72"/>
    </row>
    <row r="75" spans="2:12" x14ac:dyDescent="0.2">
      <c r="B75" s="44">
        <f>'NEG Commercial'!K75</f>
        <v>1019</v>
      </c>
      <c r="C75" s="45">
        <f>IF('NEG Commercial NonWin'!B75&gt;40,40*(Rates!$E$13+Rates!$E$17)+('NEG Commercial NonWin'!B75-40)*(Rates!$E$13+Rates!$E$19),'NEG Commercial NonWin'!B75*(Rates!$E$13+Rates!$E$17))+Rates!$E$26</f>
        <v>621.08966999999996</v>
      </c>
      <c r="D75" s="45">
        <f>IF('NEG Commercial NonWin'!B75&gt;40,40*(Rates!$F$13+Rates!$F$17)+('NEG Commercial NonWin'!B75-40)*(Rates!$F$13+Rates!$F$19),'NEG Commercial NonWin'!B75*(Rates!$F$13+Rates!$F$17))+Rates!$F$26</f>
        <v>784.42517999999995</v>
      </c>
      <c r="E75" s="46">
        <f t="shared" si="4"/>
        <v>163.33551</v>
      </c>
      <c r="F75" s="47">
        <f t="shared" si="5"/>
        <v>0.26298217131835411</v>
      </c>
      <c r="G75" s="51">
        <f>'NEG Commercial'!M75</f>
        <v>107</v>
      </c>
      <c r="H75" s="48">
        <f t="shared" si="6"/>
        <v>7.4431675895266977E-4</v>
      </c>
      <c r="I75" s="48">
        <f t="shared" si="7"/>
        <v>0.96952475027129248</v>
      </c>
      <c r="K75" s="72"/>
      <c r="L75" s="72"/>
    </row>
    <row r="76" spans="2:12" x14ac:dyDescent="0.2">
      <c r="B76" s="44">
        <f>'NEG Commercial'!K76</f>
        <v>1039</v>
      </c>
      <c r="C76" s="45">
        <f>IF('NEG Commercial NonWin'!B76&gt;40,40*(Rates!$E$13+Rates!$E$17)+('NEG Commercial NonWin'!B76-40)*(Rates!$E$13+Rates!$E$19),'NEG Commercial NonWin'!B76*(Rates!$E$13+Rates!$E$17))+Rates!$E$26</f>
        <v>632.41227000000003</v>
      </c>
      <c r="D76" s="45">
        <f>IF('NEG Commercial NonWin'!B76&gt;40,40*(Rates!$F$13+Rates!$F$17)+('NEG Commercial NonWin'!B76-40)*(Rates!$F$13+Rates!$F$19),'NEG Commercial NonWin'!B76*(Rates!$F$13+Rates!$F$17))+Rates!$F$26</f>
        <v>798.95357999999999</v>
      </c>
      <c r="E76" s="46">
        <f t="shared" si="4"/>
        <v>166.54130999999995</v>
      </c>
      <c r="F76" s="47">
        <f t="shared" si="5"/>
        <v>0.26334294557567633</v>
      </c>
      <c r="G76" s="51">
        <f>'NEG Commercial'!M76</f>
        <v>107</v>
      </c>
      <c r="H76" s="48">
        <f t="shared" si="6"/>
        <v>7.4431675895266977E-4</v>
      </c>
      <c r="I76" s="48">
        <f t="shared" si="7"/>
        <v>0.97026906703024518</v>
      </c>
      <c r="K76" s="72"/>
      <c r="L76" s="72"/>
    </row>
    <row r="77" spans="2:12" x14ac:dyDescent="0.2">
      <c r="B77" s="44">
        <f>'NEG Commercial'!K77</f>
        <v>1059</v>
      </c>
      <c r="C77" s="45">
        <f>IF('NEG Commercial NonWin'!B77&gt;40,40*(Rates!$E$13+Rates!$E$17)+('NEG Commercial NonWin'!B77-40)*(Rates!$E$13+Rates!$E$19),'NEG Commercial NonWin'!B77*(Rates!$E$13+Rates!$E$17))+Rates!$E$26</f>
        <v>643.73487</v>
      </c>
      <c r="D77" s="45">
        <f>IF('NEG Commercial NonWin'!B77&gt;40,40*(Rates!$F$13+Rates!$F$17)+('NEG Commercial NonWin'!B77-40)*(Rates!$F$13+Rates!$F$19),'NEG Commercial NonWin'!B77*(Rates!$F$13+Rates!$F$17))+Rates!$F$26</f>
        <v>813.48197999999991</v>
      </c>
      <c r="E77" s="46">
        <f t="shared" si="4"/>
        <v>169.74710999999991</v>
      </c>
      <c r="F77" s="47">
        <f t="shared" si="5"/>
        <v>0.26369102857516463</v>
      </c>
      <c r="G77" s="51">
        <f>'NEG Commercial'!M77</f>
        <v>120</v>
      </c>
      <c r="H77" s="48">
        <f t="shared" si="6"/>
        <v>8.3474776704972316E-4</v>
      </c>
      <c r="I77" s="48">
        <f t="shared" si="7"/>
        <v>0.97110381479729491</v>
      </c>
      <c r="K77" s="72"/>
      <c r="L77" s="72"/>
    </row>
    <row r="78" spans="2:12" x14ac:dyDescent="0.2">
      <c r="B78" s="44">
        <f>'NEG Commercial'!K78</f>
        <v>1079</v>
      </c>
      <c r="C78" s="45">
        <f>IF('NEG Commercial NonWin'!B78&gt;40,40*(Rates!$E$13+Rates!$E$17)+('NEG Commercial NonWin'!B78-40)*(Rates!$E$13+Rates!$E$19),'NEG Commercial NonWin'!B78*(Rates!$E$13+Rates!$E$17))+Rates!$E$26</f>
        <v>655.05746999999997</v>
      </c>
      <c r="D78" s="45">
        <f>IF('NEG Commercial NonWin'!B78&gt;40,40*(Rates!$F$13+Rates!$F$17)+('NEG Commercial NonWin'!B78-40)*(Rates!$F$13+Rates!$F$19),'NEG Commercial NonWin'!B78*(Rates!$F$13+Rates!$F$17))+Rates!$F$26</f>
        <v>828.01037999999994</v>
      </c>
      <c r="E78" s="46">
        <f t="shared" si="4"/>
        <v>172.95290999999997</v>
      </c>
      <c r="F78" s="47">
        <f t="shared" si="5"/>
        <v>0.26402707841802031</v>
      </c>
      <c r="G78" s="51">
        <f>'NEG Commercial'!M78</f>
        <v>100</v>
      </c>
      <c r="H78" s="48">
        <f t="shared" si="6"/>
        <v>6.9562313920810265E-4</v>
      </c>
      <c r="I78" s="48">
        <f t="shared" si="7"/>
        <v>0.97179943793650303</v>
      </c>
      <c r="K78" s="72"/>
      <c r="L78" s="72"/>
    </row>
    <row r="79" spans="2:12" x14ac:dyDescent="0.2">
      <c r="B79" s="44">
        <f>'NEG Commercial'!K79</f>
        <v>1099</v>
      </c>
      <c r="C79" s="45">
        <f>IF('NEG Commercial NonWin'!B79&gt;40,40*(Rates!$E$13+Rates!$E$17)+('NEG Commercial NonWin'!B79-40)*(Rates!$E$13+Rates!$E$19),'NEG Commercial NonWin'!B79*(Rates!$E$13+Rates!$E$17))+Rates!$E$26</f>
        <v>666.38007000000005</v>
      </c>
      <c r="D79" s="45">
        <f>IF('NEG Commercial NonWin'!B79&gt;40,40*(Rates!$F$13+Rates!$F$17)+('NEG Commercial NonWin'!B79-40)*(Rates!$F$13+Rates!$F$19),'NEG Commercial NonWin'!B79*(Rates!$F$13+Rates!$F$17))+Rates!$F$26</f>
        <v>842.53877999999997</v>
      </c>
      <c r="E79" s="46">
        <f t="shared" si="4"/>
        <v>176.15870999999993</v>
      </c>
      <c r="F79" s="47">
        <f t="shared" si="5"/>
        <v>0.26435170847771589</v>
      </c>
      <c r="G79" s="51">
        <f>'NEG Commercial'!M79</f>
        <v>82</v>
      </c>
      <c r="H79" s="48">
        <f t="shared" si="6"/>
        <v>5.7041097415064419E-4</v>
      </c>
      <c r="I79" s="48">
        <f t="shared" si="7"/>
        <v>0.9723698489106537</v>
      </c>
      <c r="K79" s="72"/>
      <c r="L79" s="72"/>
    </row>
    <row r="80" spans="2:12" x14ac:dyDescent="0.2">
      <c r="B80" s="44">
        <f>'NEG Commercial'!K80</f>
        <v>1119</v>
      </c>
      <c r="C80" s="45">
        <f>IF('NEG Commercial NonWin'!B80&gt;40,40*(Rates!$E$13+Rates!$E$17)+('NEG Commercial NonWin'!B80-40)*(Rates!$E$13+Rates!$E$19),'NEG Commercial NonWin'!B80*(Rates!$E$13+Rates!$E$17))+Rates!$E$26</f>
        <v>677.70267000000001</v>
      </c>
      <c r="D80" s="45">
        <f>IF('NEG Commercial NonWin'!B80&gt;40,40*(Rates!$F$13+Rates!$F$17)+('NEG Commercial NonWin'!B80-40)*(Rates!$F$13+Rates!$F$19),'NEG Commercial NonWin'!B80*(Rates!$F$13+Rates!$F$17))+Rates!$F$26</f>
        <v>857.06717999999989</v>
      </c>
      <c r="E80" s="46">
        <f t="shared" si="4"/>
        <v>179.36450999999988</v>
      </c>
      <c r="F80" s="47">
        <f t="shared" si="5"/>
        <v>0.26466549113640037</v>
      </c>
      <c r="G80" s="51">
        <f>'NEG Commercial'!M80</f>
        <v>83</v>
      </c>
      <c r="H80" s="48">
        <f t="shared" si="6"/>
        <v>5.7736720554272516E-4</v>
      </c>
      <c r="I80" s="48">
        <f t="shared" si="7"/>
        <v>0.97294721611619639</v>
      </c>
      <c r="K80" s="72"/>
      <c r="L80" s="72"/>
    </row>
    <row r="81" spans="2:12" x14ac:dyDescent="0.2">
      <c r="B81" s="44">
        <f>'NEG Commercial'!K81</f>
        <v>1139</v>
      </c>
      <c r="C81" s="45">
        <f>IF('NEG Commercial NonWin'!B81&gt;40,40*(Rates!$E$13+Rates!$E$17)+('NEG Commercial NonWin'!B81-40)*(Rates!$E$13+Rates!$E$19),'NEG Commercial NonWin'!B81*(Rates!$E$13+Rates!$E$17))+Rates!$E$26</f>
        <v>689.02526999999998</v>
      </c>
      <c r="D81" s="45">
        <f>IF('NEG Commercial NonWin'!B81&gt;40,40*(Rates!$F$13+Rates!$F$17)+('NEG Commercial NonWin'!B81-40)*(Rates!$F$13+Rates!$F$19),'NEG Commercial NonWin'!B81*(Rates!$F$13+Rates!$F$17))+Rates!$F$26</f>
        <v>871.59557999999993</v>
      </c>
      <c r="E81" s="46">
        <f t="shared" si="4"/>
        <v>182.57030999999995</v>
      </c>
      <c r="F81" s="47">
        <f t="shared" si="5"/>
        <v>0.26496896115290514</v>
      </c>
      <c r="G81" s="51">
        <f>'NEG Commercial'!M81</f>
        <v>96</v>
      </c>
      <c r="H81" s="48">
        <f t="shared" si="6"/>
        <v>6.6779821363977855E-4</v>
      </c>
      <c r="I81" s="48">
        <f t="shared" si="7"/>
        <v>0.97361501432983621</v>
      </c>
      <c r="K81" s="72"/>
      <c r="L81" s="72"/>
    </row>
    <row r="82" spans="2:12" x14ac:dyDescent="0.2">
      <c r="B82" s="44">
        <f>'NEG Commercial'!K82</f>
        <v>1159</v>
      </c>
      <c r="C82" s="45">
        <f>IF('NEG Commercial NonWin'!B82&gt;40,40*(Rates!$E$13+Rates!$E$17)+('NEG Commercial NonWin'!B82-40)*(Rates!$E$13+Rates!$E$19),'NEG Commercial NonWin'!B82*(Rates!$E$13+Rates!$E$17))+Rates!$E$26</f>
        <v>700.34786999999994</v>
      </c>
      <c r="D82" s="45">
        <f>IF('NEG Commercial NonWin'!B82&gt;40,40*(Rates!$F$13+Rates!$F$17)+('NEG Commercial NonWin'!B82-40)*(Rates!$F$13+Rates!$F$19),'NEG Commercial NonWin'!B82*(Rates!$F$13+Rates!$F$17))+Rates!$F$26</f>
        <v>886.12397999999996</v>
      </c>
      <c r="E82" s="46">
        <f t="shared" si="4"/>
        <v>185.77611000000002</v>
      </c>
      <c r="F82" s="47">
        <f t="shared" si="5"/>
        <v>0.26526261870404494</v>
      </c>
      <c r="G82" s="51">
        <f>'NEG Commercial'!M82</f>
        <v>74</v>
      </c>
      <c r="H82" s="48">
        <f t="shared" si="6"/>
        <v>5.1476112301399599E-4</v>
      </c>
      <c r="I82" s="48">
        <f t="shared" si="7"/>
        <v>0.97412977545285018</v>
      </c>
      <c r="K82" s="72"/>
      <c r="L82" s="72"/>
    </row>
    <row r="83" spans="2:12" x14ac:dyDescent="0.2">
      <c r="B83" s="44">
        <f>'NEG Commercial'!K83</f>
        <v>1179</v>
      </c>
      <c r="C83" s="45">
        <f>IF('NEG Commercial NonWin'!B83&gt;40,40*(Rates!$E$13+Rates!$E$17)+('NEG Commercial NonWin'!B83-40)*(Rates!$E$13+Rates!$E$19),'NEG Commercial NonWin'!B83*(Rates!$E$13+Rates!$E$17))+Rates!$E$26</f>
        <v>711.67047000000002</v>
      </c>
      <c r="D83" s="45">
        <f>IF('NEG Commercial NonWin'!B83&gt;40,40*(Rates!$F$13+Rates!$F$17)+('NEG Commercial NonWin'!B83-40)*(Rates!$F$13+Rates!$F$19),'NEG Commercial NonWin'!B83*(Rates!$F$13+Rates!$F$17))+Rates!$F$26</f>
        <v>900.65237999999999</v>
      </c>
      <c r="E83" s="46">
        <f t="shared" si="4"/>
        <v>188.98190999999997</v>
      </c>
      <c r="F83" s="47">
        <f t="shared" si="5"/>
        <v>0.26554693213559916</v>
      </c>
      <c r="G83" s="51">
        <f>'NEG Commercial'!M83</f>
        <v>64</v>
      </c>
      <c r="H83" s="48">
        <f t="shared" si="6"/>
        <v>4.4519880909318568E-4</v>
      </c>
      <c r="I83" s="48">
        <f t="shared" si="7"/>
        <v>0.97457497426194339</v>
      </c>
      <c r="K83" s="72"/>
      <c r="L83" s="72"/>
    </row>
    <row r="84" spans="2:12" x14ac:dyDescent="0.2">
      <c r="B84" s="44">
        <f>'NEG Commercial'!K84</f>
        <v>1199</v>
      </c>
      <c r="C84" s="45">
        <f>IF('NEG Commercial NonWin'!B84&gt;40,40*(Rates!$E$13+Rates!$E$17)+('NEG Commercial NonWin'!B84-40)*(Rates!$E$13+Rates!$E$19),'NEG Commercial NonWin'!B84*(Rates!$E$13+Rates!$E$17))+Rates!$E$26</f>
        <v>722.99306999999999</v>
      </c>
      <c r="D84" s="45">
        <f>IF('NEG Commercial NonWin'!B84&gt;40,40*(Rates!$F$13+Rates!$F$17)+('NEG Commercial NonWin'!B84-40)*(Rates!$F$13+Rates!$F$19),'NEG Commercial NonWin'!B84*(Rates!$F$13+Rates!$F$17))+Rates!$F$26</f>
        <v>915.18077999999991</v>
      </c>
      <c r="E84" s="46">
        <f t="shared" si="4"/>
        <v>192.18770999999992</v>
      </c>
      <c r="F84" s="47">
        <f t="shared" si="5"/>
        <v>0.26582234045479847</v>
      </c>
      <c r="G84" s="51">
        <f>'NEG Commercial'!M84</f>
        <v>70</v>
      </c>
      <c r="H84" s="48">
        <f t="shared" si="6"/>
        <v>4.8693619744567183E-4</v>
      </c>
      <c r="I84" s="48">
        <f t="shared" si="7"/>
        <v>0.97506191045938906</v>
      </c>
      <c r="K84" s="72"/>
      <c r="L84" s="72"/>
    </row>
    <row r="85" spans="2:12" x14ac:dyDescent="0.2">
      <c r="B85" s="44">
        <f>'NEG Commercial'!K85</f>
        <v>1219</v>
      </c>
      <c r="C85" s="45">
        <f>IF('NEG Commercial NonWin'!B85&gt;40,40*(Rates!$E$13+Rates!$E$17)+('NEG Commercial NonWin'!B85-40)*(Rates!$E$13+Rates!$E$19),'NEG Commercial NonWin'!B85*(Rates!$E$13+Rates!$E$17))+Rates!$E$26</f>
        <v>734.31566999999995</v>
      </c>
      <c r="D85" s="45">
        <f>IF('NEG Commercial NonWin'!B85&gt;40,40*(Rates!$F$13+Rates!$F$17)+('NEG Commercial NonWin'!B85-40)*(Rates!$F$13+Rates!$F$19),'NEG Commercial NonWin'!B85*(Rates!$F$13+Rates!$F$17))+Rates!$F$26</f>
        <v>929.70917999999995</v>
      </c>
      <c r="E85" s="46">
        <f t="shared" si="4"/>
        <v>195.39350999999999</v>
      </c>
      <c r="F85" s="47">
        <f t="shared" si="5"/>
        <v>0.26608925559221691</v>
      </c>
      <c r="G85" s="51">
        <f>'NEG Commercial'!M85</f>
        <v>105</v>
      </c>
      <c r="H85" s="48">
        <f t="shared" si="6"/>
        <v>7.3040429616850772E-4</v>
      </c>
      <c r="I85" s="48">
        <f t="shared" si="7"/>
        <v>0.97579231475555761</v>
      </c>
      <c r="K85" s="72"/>
      <c r="L85" s="72"/>
    </row>
    <row r="86" spans="2:12" x14ac:dyDescent="0.2">
      <c r="B86" s="44">
        <f>'NEG Commercial'!K86</f>
        <v>1239</v>
      </c>
      <c r="C86" s="45">
        <f>IF('NEG Commercial NonWin'!B86&gt;40,40*(Rates!$E$13+Rates!$E$17)+('NEG Commercial NonWin'!B86-40)*(Rates!$E$13+Rates!$E$19),'NEG Commercial NonWin'!B86*(Rates!$E$13+Rates!$E$17))+Rates!$E$26</f>
        <v>745.63827000000003</v>
      </c>
      <c r="D86" s="45">
        <f>IF('NEG Commercial NonWin'!B86&gt;40,40*(Rates!$F$13+Rates!$F$17)+('NEG Commercial NonWin'!B86-40)*(Rates!$F$13+Rates!$F$19),'NEG Commercial NonWin'!B86*(Rates!$F$13+Rates!$F$17))+Rates!$F$26</f>
        <v>944.23757999999998</v>
      </c>
      <c r="E86" s="46">
        <f t="shared" si="4"/>
        <v>198.59930999999995</v>
      </c>
      <c r="F86" s="47">
        <f t="shared" si="5"/>
        <v>0.26634806445758202</v>
      </c>
      <c r="G86" s="51">
        <f>'NEG Commercial'!M86</f>
        <v>66</v>
      </c>
      <c r="H86" s="48">
        <f t="shared" si="6"/>
        <v>4.5911127187734773E-4</v>
      </c>
      <c r="I86" s="48">
        <f t="shared" si="7"/>
        <v>0.97625142602743498</v>
      </c>
      <c r="K86" s="72"/>
      <c r="L86" s="72"/>
    </row>
    <row r="87" spans="2:12" x14ac:dyDescent="0.2">
      <c r="B87" s="44">
        <f>'NEG Commercial'!K87</f>
        <v>1259</v>
      </c>
      <c r="C87" s="45">
        <f>IF('NEG Commercial NonWin'!B87&gt;40,40*(Rates!$E$13+Rates!$E$17)+('NEG Commercial NonWin'!B87-40)*(Rates!$E$13+Rates!$E$19),'NEG Commercial NonWin'!B87*(Rates!$E$13+Rates!$E$17))+Rates!$E$26</f>
        <v>756.96087</v>
      </c>
      <c r="D87" s="45">
        <f>IF('NEG Commercial NonWin'!B87&gt;40,40*(Rates!$F$13+Rates!$F$17)+('NEG Commercial NonWin'!B87-40)*(Rates!$F$13+Rates!$F$19),'NEG Commercial NonWin'!B87*(Rates!$F$13+Rates!$F$17))+Rates!$F$26</f>
        <v>958.7659799999999</v>
      </c>
      <c r="E87" s="46">
        <f t="shared" si="4"/>
        <v>201.8051099999999</v>
      </c>
      <c r="F87" s="47">
        <f t="shared" si="5"/>
        <v>0.26659913081108128</v>
      </c>
      <c r="G87" s="51">
        <f>'NEG Commercial'!M87</f>
        <v>73</v>
      </c>
      <c r="H87" s="48">
        <f t="shared" si="6"/>
        <v>5.0780489162191491E-4</v>
      </c>
      <c r="I87" s="48">
        <f t="shared" si="7"/>
        <v>0.97675923091905692</v>
      </c>
      <c r="K87" s="72"/>
      <c r="L87" s="72"/>
    </row>
    <row r="88" spans="2:12" x14ac:dyDescent="0.2">
      <c r="B88" s="44">
        <f>'NEG Commercial'!K88</f>
        <v>1279</v>
      </c>
      <c r="C88" s="45">
        <f>IF('NEG Commercial NonWin'!B88&gt;40,40*(Rates!$E$13+Rates!$E$17)+('NEG Commercial NonWin'!B88-40)*(Rates!$E$13+Rates!$E$19),'NEG Commercial NonWin'!B88*(Rates!$E$13+Rates!$E$17))+Rates!$E$26</f>
        <v>768.28346999999997</v>
      </c>
      <c r="D88" s="45">
        <f>IF('NEG Commercial NonWin'!B88&gt;40,40*(Rates!$F$13+Rates!$F$17)+('NEG Commercial NonWin'!B88-40)*(Rates!$F$13+Rates!$F$19),'NEG Commercial NonWin'!B88*(Rates!$F$13+Rates!$F$17))+Rates!$F$26</f>
        <v>973.29437999999993</v>
      </c>
      <c r="E88" s="46">
        <f t="shared" si="4"/>
        <v>205.01090999999997</v>
      </c>
      <c r="F88" s="47">
        <f t="shared" si="5"/>
        <v>0.26684279696919677</v>
      </c>
      <c r="G88" s="51">
        <f>'NEG Commercial'!M88</f>
        <v>62</v>
      </c>
      <c r="H88" s="48">
        <f t="shared" si="6"/>
        <v>4.3128634630902363E-4</v>
      </c>
      <c r="I88" s="48">
        <f t="shared" si="7"/>
        <v>0.97719051726536599</v>
      </c>
      <c r="K88" s="72"/>
      <c r="L88" s="72"/>
    </row>
    <row r="89" spans="2:12" x14ac:dyDescent="0.2">
      <c r="B89" s="44">
        <f>'NEG Commercial'!K89</f>
        <v>1299</v>
      </c>
      <c r="C89" s="45">
        <f>IF('NEG Commercial NonWin'!B89&gt;40,40*(Rates!$E$13+Rates!$E$17)+('NEG Commercial NonWin'!B89-40)*(Rates!$E$13+Rates!$E$19),'NEG Commercial NonWin'!B89*(Rates!$E$13+Rates!$E$17))+Rates!$E$26</f>
        <v>779.60607000000005</v>
      </c>
      <c r="D89" s="45">
        <f>IF('NEG Commercial NonWin'!B89&gt;40,40*(Rates!$F$13+Rates!$F$17)+('NEG Commercial NonWin'!B89-40)*(Rates!$F$13+Rates!$F$19),'NEG Commercial NonWin'!B89*(Rates!$F$13+Rates!$F$17))+Rates!$F$26</f>
        <v>987.82277999999997</v>
      </c>
      <c r="E89" s="46">
        <f t="shared" si="4"/>
        <v>208.21670999999992</v>
      </c>
      <c r="F89" s="47">
        <f t="shared" si="5"/>
        <v>0.26707938536189169</v>
      </c>
      <c r="G89" s="51">
        <f>'NEG Commercial'!M89</f>
        <v>59</v>
      </c>
      <c r="H89" s="48">
        <f t="shared" si="6"/>
        <v>4.1041765213278055E-4</v>
      </c>
      <c r="I89" s="48">
        <f t="shared" si="7"/>
        <v>0.97760093491749878</v>
      </c>
      <c r="K89" s="72"/>
      <c r="L89" s="72"/>
    </row>
    <row r="90" spans="2:12" x14ac:dyDescent="0.2">
      <c r="B90" s="44">
        <f>'NEG Commercial'!K90</f>
        <v>1319</v>
      </c>
      <c r="C90" s="45">
        <f>IF('NEG Commercial NonWin'!B90&gt;40,40*(Rates!$E$13+Rates!$E$17)+('NEG Commercial NonWin'!B90-40)*(Rates!$E$13+Rates!$E$19),'NEG Commercial NonWin'!B90*(Rates!$E$13+Rates!$E$17))+Rates!$E$26</f>
        <v>790.92867000000001</v>
      </c>
      <c r="D90" s="45">
        <f>IF('NEG Commercial NonWin'!B90&gt;40,40*(Rates!$F$13+Rates!$F$17)+('NEG Commercial NonWin'!B90-40)*(Rates!$F$13+Rates!$F$19),'NEG Commercial NonWin'!B90*(Rates!$F$13+Rates!$F$17))+Rates!$F$26</f>
        <v>1002.3511799999999</v>
      </c>
      <c r="E90" s="46">
        <f t="shared" si="4"/>
        <v>211.42250999999987</v>
      </c>
      <c r="F90" s="47">
        <f t="shared" si="5"/>
        <v>0.26730919995604646</v>
      </c>
      <c r="G90" s="51">
        <f>'NEG Commercial'!M90</f>
        <v>56</v>
      </c>
      <c r="H90" s="48">
        <f t="shared" si="6"/>
        <v>3.8954895795653748E-4</v>
      </c>
      <c r="I90" s="48">
        <f t="shared" si="7"/>
        <v>0.97799048387545529</v>
      </c>
      <c r="K90" s="72"/>
      <c r="L90" s="72"/>
    </row>
    <row r="91" spans="2:12" x14ac:dyDescent="0.2">
      <c r="B91" s="44">
        <f>'NEG Commercial'!K91</f>
        <v>1339</v>
      </c>
      <c r="C91" s="45">
        <f>IF('NEG Commercial NonWin'!B91&gt;40,40*(Rates!$E$13+Rates!$E$17)+('NEG Commercial NonWin'!B91-40)*(Rates!$E$13+Rates!$E$19),'NEG Commercial NonWin'!B91*(Rates!$E$13+Rates!$E$17))+Rates!$E$26</f>
        <v>802.25126999999998</v>
      </c>
      <c r="D91" s="45">
        <f>IF('NEG Commercial NonWin'!B91&gt;40,40*(Rates!$F$13+Rates!$F$17)+('NEG Commercial NonWin'!B91-40)*(Rates!$F$13+Rates!$F$19),'NEG Commercial NonWin'!B91*(Rates!$F$13+Rates!$F$17))+Rates!$F$26</f>
        <v>1016.8795799999999</v>
      </c>
      <c r="E91" s="46">
        <f t="shared" si="4"/>
        <v>214.62830999999994</v>
      </c>
      <c r="F91" s="47">
        <f t="shared" si="5"/>
        <v>0.26753252755835455</v>
      </c>
      <c r="G91" s="51">
        <f>'NEG Commercial'!M91</f>
        <v>59</v>
      </c>
      <c r="H91" s="48">
        <f t="shared" si="6"/>
        <v>4.1041765213278055E-4</v>
      </c>
      <c r="I91" s="48">
        <f t="shared" si="7"/>
        <v>0.97840090152758807</v>
      </c>
      <c r="K91" s="72"/>
      <c r="L91" s="72"/>
    </row>
    <row r="92" spans="2:12" x14ac:dyDescent="0.2">
      <c r="B92" s="44">
        <f>'NEG Commercial'!K92</f>
        <v>1359</v>
      </c>
      <c r="C92" s="45">
        <f>IF('NEG Commercial NonWin'!B92&gt;40,40*(Rates!$E$13+Rates!$E$17)+('NEG Commercial NonWin'!B92-40)*(Rates!$E$13+Rates!$E$19),'NEG Commercial NonWin'!B92*(Rates!$E$13+Rates!$E$17))+Rates!$E$26</f>
        <v>813.57386999999994</v>
      </c>
      <c r="D92" s="45">
        <f>IF('NEG Commercial NonWin'!B92&gt;40,40*(Rates!$F$13+Rates!$F$17)+('NEG Commercial NonWin'!B92-40)*(Rates!$F$13+Rates!$F$19),'NEG Commercial NonWin'!B92*(Rates!$F$13+Rates!$F$17))+Rates!$F$26</f>
        <v>1031.40798</v>
      </c>
      <c r="E92" s="46">
        <f t="shared" si="4"/>
        <v>217.83411000000001</v>
      </c>
      <c r="F92" s="47">
        <f t="shared" si="5"/>
        <v>0.26774963900942395</v>
      </c>
      <c r="G92" s="51">
        <f>'NEG Commercial'!M92</f>
        <v>57</v>
      </c>
      <c r="H92" s="48">
        <f t="shared" si="6"/>
        <v>3.965051893486185E-4</v>
      </c>
      <c r="I92" s="48">
        <f t="shared" si="7"/>
        <v>0.97879740671693671</v>
      </c>
      <c r="K92" s="72"/>
      <c r="L92" s="72"/>
    </row>
    <row r="93" spans="2:12" x14ac:dyDescent="0.2">
      <c r="B93" s="44">
        <f>'NEG Commercial'!K93</f>
        <v>1379</v>
      </c>
      <c r="C93" s="45">
        <f>IF('NEG Commercial NonWin'!B93&gt;40,40*(Rates!$E$13+Rates!$E$17)+('NEG Commercial NonWin'!B93-40)*(Rates!$E$13+Rates!$E$19),'NEG Commercial NonWin'!B93*(Rates!$E$13+Rates!$E$17))+Rates!$E$26</f>
        <v>824.89647000000002</v>
      </c>
      <c r="D93" s="45">
        <f>IF('NEG Commercial NonWin'!B93&gt;40,40*(Rates!$F$13+Rates!$F$17)+('NEG Commercial NonWin'!B93-40)*(Rates!$F$13+Rates!$F$19),'NEG Commercial NonWin'!B93*(Rates!$F$13+Rates!$F$17))+Rates!$F$26</f>
        <v>1045.9363799999999</v>
      </c>
      <c r="E93" s="46">
        <f t="shared" si="4"/>
        <v>221.03990999999985</v>
      </c>
      <c r="F93" s="47">
        <f t="shared" si="5"/>
        <v>0.26796079027953634</v>
      </c>
      <c r="G93" s="51">
        <f>'NEG Commercial'!M93</f>
        <v>44</v>
      </c>
      <c r="H93" s="48">
        <f t="shared" si="6"/>
        <v>3.0607418125156517E-4</v>
      </c>
      <c r="I93" s="48">
        <f t="shared" si="7"/>
        <v>0.97910348089818833</v>
      </c>
      <c r="K93" s="72"/>
      <c r="L93" s="72"/>
    </row>
    <row r="94" spans="2:12" x14ac:dyDescent="0.2">
      <c r="B94" s="44">
        <f>'NEG Commercial'!K94</f>
        <v>1399</v>
      </c>
      <c r="C94" s="45">
        <f>IF('NEG Commercial NonWin'!B94&gt;40,40*(Rates!$E$13+Rates!$E$17)+('NEG Commercial NonWin'!B94-40)*(Rates!$E$13+Rates!$E$19),'NEG Commercial NonWin'!B94*(Rates!$E$13+Rates!$E$17))+Rates!$E$26</f>
        <v>836.21906999999999</v>
      </c>
      <c r="D94" s="45">
        <f>IF('NEG Commercial NonWin'!B94&gt;40,40*(Rates!$F$13+Rates!$F$17)+('NEG Commercial NonWin'!B94-40)*(Rates!$F$13+Rates!$F$19),'NEG Commercial NonWin'!B94*(Rates!$F$13+Rates!$F$17))+Rates!$F$26</f>
        <v>1060.4647799999998</v>
      </c>
      <c r="E94" s="46">
        <f t="shared" si="4"/>
        <v>224.2457099999998</v>
      </c>
      <c r="F94" s="47">
        <f t="shared" si="5"/>
        <v>0.26816622347538643</v>
      </c>
      <c r="G94" s="51">
        <f>'NEG Commercial'!M94</f>
        <v>52</v>
      </c>
      <c r="H94" s="48">
        <f t="shared" si="6"/>
        <v>3.6172403238821338E-4</v>
      </c>
      <c r="I94" s="48">
        <f t="shared" si="7"/>
        <v>0.97946520493057654</v>
      </c>
      <c r="K94" s="72"/>
      <c r="L94" s="72"/>
    </row>
    <row r="95" spans="2:12" x14ac:dyDescent="0.2">
      <c r="B95" s="44">
        <f>'NEG Commercial'!K95</f>
        <v>1419</v>
      </c>
      <c r="C95" s="45">
        <f>IF('NEG Commercial NonWin'!B95&gt;40,40*(Rates!$E$13+Rates!$E$17)+('NEG Commercial NonWin'!B95-40)*(Rates!$E$13+Rates!$E$19),'NEG Commercial NonWin'!B95*(Rates!$E$13+Rates!$E$17))+Rates!$E$26</f>
        <v>847.54166999999995</v>
      </c>
      <c r="D95" s="45">
        <f>IF('NEG Commercial NonWin'!B95&gt;40,40*(Rates!$F$13+Rates!$F$17)+('NEG Commercial NonWin'!B95-40)*(Rates!$F$13+Rates!$F$19),'NEG Commercial NonWin'!B95*(Rates!$F$13+Rates!$F$17))+Rates!$F$26</f>
        <v>1074.9931799999999</v>
      </c>
      <c r="E95" s="46">
        <f t="shared" si="4"/>
        <v>227.45150999999998</v>
      </c>
      <c r="F95" s="47">
        <f t="shared" si="5"/>
        <v>0.26836616776612293</v>
      </c>
      <c r="G95" s="51">
        <f>'NEG Commercial'!M95</f>
        <v>54</v>
      </c>
      <c r="H95" s="48">
        <f t="shared" si="6"/>
        <v>3.7563649517237543E-4</v>
      </c>
      <c r="I95" s="48">
        <f t="shared" si="7"/>
        <v>0.9798408414257489</v>
      </c>
      <c r="K95" s="72"/>
      <c r="L95" s="72"/>
    </row>
    <row r="96" spans="2:12" x14ac:dyDescent="0.2">
      <c r="B96" s="44">
        <f>'NEG Commercial'!K96</f>
        <v>1439</v>
      </c>
      <c r="C96" s="45">
        <f>IF('NEG Commercial NonWin'!B96&gt;40,40*(Rates!$E$13+Rates!$E$17)+('NEG Commercial NonWin'!B96-40)*(Rates!$E$13+Rates!$E$19),'NEG Commercial NonWin'!B96*(Rates!$E$13+Rates!$E$17))+Rates!$E$26</f>
        <v>858.86427000000003</v>
      </c>
      <c r="D96" s="45">
        <f>IF('NEG Commercial NonWin'!B96&gt;40,40*(Rates!$F$13+Rates!$F$17)+('NEG Commercial NonWin'!B96-40)*(Rates!$F$13+Rates!$F$19),'NEG Commercial NonWin'!B96*(Rates!$F$13+Rates!$F$17))+Rates!$F$26</f>
        <v>1089.5215799999999</v>
      </c>
      <c r="E96" s="46">
        <f t="shared" si="4"/>
        <v>230.65730999999982</v>
      </c>
      <c r="F96" s="47">
        <f t="shared" si="5"/>
        <v>0.26856084023614096</v>
      </c>
      <c r="G96" s="51">
        <f>'NEG Commercial'!M96</f>
        <v>47</v>
      </c>
      <c r="H96" s="48">
        <f t="shared" si="6"/>
        <v>3.2694287542780825E-4</v>
      </c>
      <c r="I96" s="48">
        <f t="shared" si="7"/>
        <v>0.98016778430117668</v>
      </c>
      <c r="K96" s="72"/>
      <c r="L96" s="72"/>
    </row>
    <row r="97" spans="2:12" x14ac:dyDescent="0.2">
      <c r="B97" s="44">
        <f>'NEG Commercial'!K97</f>
        <v>1459</v>
      </c>
      <c r="C97" s="45">
        <f>IF('NEG Commercial NonWin'!B97&gt;40,40*(Rates!$E$13+Rates!$E$17)+('NEG Commercial NonWin'!B97-40)*(Rates!$E$13+Rates!$E$19),'NEG Commercial NonWin'!B97*(Rates!$E$13+Rates!$E$17))+Rates!$E$26</f>
        <v>870.18687</v>
      </c>
      <c r="D97" s="45">
        <f>IF('NEG Commercial NonWin'!B97&gt;40,40*(Rates!$F$13+Rates!$F$17)+('NEG Commercial NonWin'!B97-40)*(Rates!$F$13+Rates!$F$19),'NEG Commercial NonWin'!B97*(Rates!$F$13+Rates!$F$17))+Rates!$F$26</f>
        <v>1104.04998</v>
      </c>
      <c r="E97" s="46">
        <f t="shared" si="4"/>
        <v>233.86311000000001</v>
      </c>
      <c r="F97" s="47">
        <f t="shared" si="5"/>
        <v>0.26875044667129949</v>
      </c>
      <c r="G97" s="51">
        <f>'NEG Commercial'!M97</f>
        <v>57</v>
      </c>
      <c r="H97" s="48">
        <f t="shared" si="6"/>
        <v>3.965051893486185E-4</v>
      </c>
      <c r="I97" s="48">
        <f t="shared" si="7"/>
        <v>0.98056428949052532</v>
      </c>
      <c r="K97" s="72"/>
      <c r="L97" s="72"/>
    </row>
    <row r="98" spans="2:12" x14ac:dyDescent="0.2">
      <c r="B98" s="44">
        <f>'NEG Commercial'!K98</f>
        <v>1479</v>
      </c>
      <c r="C98" s="45">
        <f>IF('NEG Commercial NonWin'!B98&gt;40,40*(Rates!$E$13+Rates!$E$17)+('NEG Commercial NonWin'!B98-40)*(Rates!$E$13+Rates!$E$19),'NEG Commercial NonWin'!B98*(Rates!$E$13+Rates!$E$17))+Rates!$E$26</f>
        <v>881.50946999999996</v>
      </c>
      <c r="D98" s="45">
        <f>IF('NEG Commercial NonWin'!B98&gt;40,40*(Rates!$F$13+Rates!$F$17)+('NEG Commercial NonWin'!B98-40)*(Rates!$F$13+Rates!$F$19),'NEG Commercial NonWin'!B98*(Rates!$F$13+Rates!$F$17))+Rates!$F$26</f>
        <v>1118.5783799999999</v>
      </c>
      <c r="E98" s="46">
        <f t="shared" si="4"/>
        <v>237.06890999999996</v>
      </c>
      <c r="F98" s="47">
        <f t="shared" si="5"/>
        <v>0.26893518228454194</v>
      </c>
      <c r="G98" s="51">
        <f>'NEG Commercial'!M98</f>
        <v>46</v>
      </c>
      <c r="H98" s="48">
        <f t="shared" si="6"/>
        <v>3.1998664403572722E-4</v>
      </c>
      <c r="I98" s="48">
        <f t="shared" si="7"/>
        <v>0.98088427613456108</v>
      </c>
      <c r="K98" s="72"/>
      <c r="L98" s="72"/>
    </row>
    <row r="99" spans="2:12" x14ac:dyDescent="0.2">
      <c r="B99" s="44">
        <f>'NEG Commercial'!K99</f>
        <v>1499</v>
      </c>
      <c r="C99" s="45">
        <f>IF('NEG Commercial NonWin'!B99&gt;40,40*(Rates!$E$13+Rates!$E$17)+('NEG Commercial NonWin'!B99-40)*(Rates!$E$13+Rates!$E$19),'NEG Commercial NonWin'!B99*(Rates!$E$13+Rates!$E$17))+Rates!$E$26</f>
        <v>892.83207000000004</v>
      </c>
      <c r="D99" s="45">
        <f>IF('NEG Commercial NonWin'!B99&gt;40,40*(Rates!$F$13+Rates!$F$17)+('NEG Commercial NonWin'!B99-40)*(Rates!$F$13+Rates!$F$19),'NEG Commercial NonWin'!B99*(Rates!$F$13+Rates!$F$17))+Rates!$F$26</f>
        <v>1133.1067799999998</v>
      </c>
      <c r="E99" s="46">
        <f t="shared" si="4"/>
        <v>240.2747099999998</v>
      </c>
      <c r="F99" s="47">
        <f t="shared" si="5"/>
        <v>0.26911523238630952</v>
      </c>
      <c r="G99" s="51">
        <f>'NEG Commercial'!M99</f>
        <v>49</v>
      </c>
      <c r="H99" s="48">
        <f t="shared" si="6"/>
        <v>3.408553382119703E-4</v>
      </c>
      <c r="I99" s="48">
        <f t="shared" si="7"/>
        <v>0.98122513147277302</v>
      </c>
      <c r="K99" s="72"/>
      <c r="L99" s="72"/>
    </row>
    <row r="100" spans="2:12" x14ac:dyDescent="0.2">
      <c r="B100" s="44">
        <f>'NEG Commercial'!K100</f>
        <v>1519</v>
      </c>
      <c r="C100" s="45">
        <f>IF('NEG Commercial NonWin'!B100&gt;40,40*(Rates!$E$13+Rates!$E$17)+('NEG Commercial NonWin'!B100-40)*(Rates!$E$13+Rates!$E$19),'NEG Commercial NonWin'!B100*(Rates!$E$13+Rates!$E$17))+Rates!$E$26</f>
        <v>904.15467000000001</v>
      </c>
      <c r="D100" s="45">
        <f>IF('NEG Commercial NonWin'!B100&gt;40,40*(Rates!$F$13+Rates!$F$17)+('NEG Commercial NonWin'!B100-40)*(Rates!$F$13+Rates!$F$19),'NEG Commercial NonWin'!B100*(Rates!$F$13+Rates!$F$17))+Rates!$F$26</f>
        <v>1147.63518</v>
      </c>
      <c r="E100" s="46">
        <f t="shared" si="4"/>
        <v>243.48050999999998</v>
      </c>
      <c r="F100" s="47">
        <f t="shared" si="5"/>
        <v>0.26929077300457893</v>
      </c>
      <c r="G100" s="51">
        <f>'NEG Commercial'!M100</f>
        <v>57</v>
      </c>
      <c r="H100" s="48">
        <f t="shared" si="6"/>
        <v>3.965051893486185E-4</v>
      </c>
      <c r="I100" s="48">
        <f t="shared" si="7"/>
        <v>0.98162163666212165</v>
      </c>
      <c r="K100" s="72"/>
      <c r="L100" s="72"/>
    </row>
    <row r="101" spans="2:12" x14ac:dyDescent="0.2">
      <c r="B101" s="44">
        <f>'NEG Commercial'!K101</f>
        <v>1539</v>
      </c>
      <c r="C101" s="45">
        <f>IF('NEG Commercial NonWin'!B101&gt;40,40*(Rates!$E$13+Rates!$E$17)+('NEG Commercial NonWin'!B101-40)*(Rates!$E$13+Rates!$E$19),'NEG Commercial NonWin'!B101*(Rates!$E$13+Rates!$E$17))+Rates!$E$26</f>
        <v>915.47726999999998</v>
      </c>
      <c r="D101" s="45">
        <f>IF('NEG Commercial NonWin'!B101&gt;40,40*(Rates!$F$13+Rates!$F$17)+('NEG Commercial NonWin'!B101-40)*(Rates!$F$13+Rates!$F$19),'NEG Commercial NonWin'!B101*(Rates!$F$13+Rates!$F$17))+Rates!$F$26</f>
        <v>1162.1635799999999</v>
      </c>
      <c r="E101" s="46">
        <f t="shared" si="4"/>
        <v>246.68630999999993</v>
      </c>
      <c r="F101" s="47">
        <f t="shared" si="5"/>
        <v>0.26946197145888717</v>
      </c>
      <c r="G101" s="51">
        <f>'NEG Commercial'!M101</f>
        <v>39</v>
      </c>
      <c r="H101" s="48">
        <f t="shared" si="6"/>
        <v>2.7129302429116005E-4</v>
      </c>
      <c r="I101" s="48">
        <f t="shared" si="7"/>
        <v>0.98189292968641284</v>
      </c>
      <c r="K101" s="72"/>
      <c r="L101" s="72"/>
    </row>
    <row r="102" spans="2:12" x14ac:dyDescent="0.2">
      <c r="B102" s="44">
        <f>'NEG Commercial'!K102</f>
        <v>1559</v>
      </c>
      <c r="C102" s="45">
        <f>IF('NEG Commercial NonWin'!B102&gt;40,40*(Rates!$E$13+Rates!$E$17)+('NEG Commercial NonWin'!B102-40)*(Rates!$E$13+Rates!$E$19),'NEG Commercial NonWin'!B102*(Rates!$E$13+Rates!$E$17))+Rates!$E$26</f>
        <v>926.79987000000006</v>
      </c>
      <c r="D102" s="45">
        <f>IF('NEG Commercial NonWin'!B102&gt;40,40*(Rates!$F$13+Rates!$F$17)+('NEG Commercial NonWin'!B102-40)*(Rates!$F$13+Rates!$F$19),'NEG Commercial NonWin'!B102*(Rates!$F$13+Rates!$F$17))+Rates!$F$26</f>
        <v>1176.6919799999998</v>
      </c>
      <c r="E102" s="46">
        <f t="shared" si="4"/>
        <v>249.89210999999978</v>
      </c>
      <c r="F102" s="47">
        <f t="shared" si="5"/>
        <v>0.26962898689228321</v>
      </c>
      <c r="G102" s="51">
        <f>'NEG Commercial'!M102</f>
        <v>37</v>
      </c>
      <c r="H102" s="48">
        <f t="shared" si="6"/>
        <v>2.5738056150699799E-4</v>
      </c>
      <c r="I102" s="48">
        <f t="shared" si="7"/>
        <v>0.98215031024791988</v>
      </c>
      <c r="K102" s="72"/>
      <c r="L102" s="72"/>
    </row>
    <row r="103" spans="2:12" x14ac:dyDescent="0.2">
      <c r="B103" s="44">
        <f>'NEG Commercial'!K103</f>
        <v>1579</v>
      </c>
      <c r="C103" s="45">
        <f>IF('NEG Commercial NonWin'!B103&gt;40,40*(Rates!$E$13+Rates!$E$17)+('NEG Commercial NonWin'!B103-40)*(Rates!$E$13+Rates!$E$19),'NEG Commercial NonWin'!B103*(Rates!$E$13+Rates!$E$17))+Rates!$E$26</f>
        <v>938.12247000000002</v>
      </c>
      <c r="D103" s="45">
        <f>IF('NEG Commercial NonWin'!B103&gt;40,40*(Rates!$F$13+Rates!$F$17)+('NEG Commercial NonWin'!B103-40)*(Rates!$F$13+Rates!$F$19),'NEG Commercial NonWin'!B103*(Rates!$F$13+Rates!$F$17))+Rates!$F$26</f>
        <v>1191.22038</v>
      </c>
      <c r="E103" s="46">
        <f t="shared" si="4"/>
        <v>253.09790999999996</v>
      </c>
      <c r="F103" s="47">
        <f t="shared" si="5"/>
        <v>0.2697919707647552</v>
      </c>
      <c r="G103" s="51">
        <f>'NEG Commercial'!M103</f>
        <v>48</v>
      </c>
      <c r="H103" s="48">
        <f t="shared" si="6"/>
        <v>3.3389910681988927E-4</v>
      </c>
      <c r="I103" s="48">
        <f t="shared" si="7"/>
        <v>0.98248420935473979</v>
      </c>
      <c r="K103" s="72"/>
      <c r="L103" s="72"/>
    </row>
    <row r="104" spans="2:12" x14ac:dyDescent="0.2">
      <c r="B104" s="44">
        <f>'NEG Commercial'!K104</f>
        <v>1599</v>
      </c>
      <c r="C104" s="45">
        <f>IF('NEG Commercial NonWin'!B104&gt;40,40*(Rates!$E$13+Rates!$E$17)+('NEG Commercial NonWin'!B104-40)*(Rates!$E$13+Rates!$E$19),'NEG Commercial NonWin'!B104*(Rates!$E$13+Rates!$E$17))+Rates!$E$26</f>
        <v>949.44506999999999</v>
      </c>
      <c r="D104" s="45">
        <f>IF('NEG Commercial NonWin'!B104&gt;40,40*(Rates!$F$13+Rates!$F$17)+('NEG Commercial NonWin'!B104-40)*(Rates!$F$13+Rates!$F$19),'NEG Commercial NonWin'!B104*(Rates!$F$13+Rates!$F$17))+Rates!$F$26</f>
        <v>1205.7487799999999</v>
      </c>
      <c r="E104" s="46">
        <f t="shared" si="4"/>
        <v>256.30370999999991</v>
      </c>
      <c r="F104" s="47">
        <f t="shared" si="5"/>
        <v>0.26995106731135055</v>
      </c>
      <c r="G104" s="51">
        <f>'NEG Commercial'!M104</f>
        <v>40</v>
      </c>
      <c r="H104" s="48">
        <f t="shared" si="6"/>
        <v>2.7824925568324107E-4</v>
      </c>
      <c r="I104" s="48">
        <f t="shared" si="7"/>
        <v>0.982762458610423</v>
      </c>
      <c r="K104" s="72"/>
      <c r="L104" s="72"/>
    </row>
    <row r="105" spans="2:12" x14ac:dyDescent="0.2">
      <c r="B105" s="44">
        <f>'NEG Commercial'!K105</f>
        <v>1619</v>
      </c>
      <c r="C105" s="45">
        <f>IF('NEG Commercial NonWin'!B105&gt;40,40*(Rates!$E$13+Rates!$E$17)+('NEG Commercial NonWin'!B105-40)*(Rates!$E$13+Rates!$E$19),'NEG Commercial NonWin'!B105*(Rates!$E$13+Rates!$E$17))+Rates!$E$26</f>
        <v>960.76766999999995</v>
      </c>
      <c r="D105" s="45">
        <f>IF('NEG Commercial NonWin'!B105&gt;40,40*(Rates!$F$13+Rates!$F$17)+('NEG Commercial NonWin'!B105-40)*(Rates!$F$13+Rates!$F$19),'NEG Commercial NonWin'!B105*(Rates!$F$13+Rates!$F$17))+Rates!$F$26</f>
        <v>1220.2771799999998</v>
      </c>
      <c r="E105" s="46">
        <f t="shared" si="4"/>
        <v>259.50950999999986</v>
      </c>
      <c r="F105" s="47">
        <f t="shared" si="5"/>
        <v>0.27010641396790536</v>
      </c>
      <c r="G105" s="51">
        <f>'NEG Commercial'!M105</f>
        <v>35</v>
      </c>
      <c r="H105" s="48">
        <f t="shared" si="6"/>
        <v>2.4346809872283592E-4</v>
      </c>
      <c r="I105" s="48">
        <f t="shared" si="7"/>
        <v>0.98300592670914588</v>
      </c>
      <c r="K105" s="72"/>
      <c r="L105" s="72"/>
    </row>
    <row r="106" spans="2:12" x14ac:dyDescent="0.2">
      <c r="B106" s="44">
        <f>'NEG Commercial'!K106</f>
        <v>1639</v>
      </c>
      <c r="C106" s="45">
        <f>IF('NEG Commercial NonWin'!B106&gt;40,40*(Rates!$E$13+Rates!$E$17)+('NEG Commercial NonWin'!B106-40)*(Rates!$E$13+Rates!$E$19),'NEG Commercial NonWin'!B106*(Rates!$E$13+Rates!$E$17))+Rates!$E$26</f>
        <v>972.09027000000003</v>
      </c>
      <c r="D106" s="45">
        <f>IF('NEG Commercial NonWin'!B106&gt;40,40*(Rates!$F$13+Rates!$F$17)+('NEG Commercial NonWin'!B106-40)*(Rates!$F$13+Rates!$F$19),'NEG Commercial NonWin'!B106*(Rates!$F$13+Rates!$F$17))+Rates!$F$26</f>
        <v>1234.80558</v>
      </c>
      <c r="E106" s="46">
        <f t="shared" si="4"/>
        <v>262.71530999999993</v>
      </c>
      <c r="F106" s="47">
        <f t="shared" si="5"/>
        <v>0.27025814176701912</v>
      </c>
      <c r="G106" s="51">
        <f>'NEG Commercial'!M106</f>
        <v>52</v>
      </c>
      <c r="H106" s="48">
        <f t="shared" si="6"/>
        <v>3.6172403238821338E-4</v>
      </c>
      <c r="I106" s="48">
        <f t="shared" si="7"/>
        <v>0.98336765074153409</v>
      </c>
      <c r="K106" s="72"/>
      <c r="L106" s="72"/>
    </row>
    <row r="107" spans="2:12" x14ac:dyDescent="0.2">
      <c r="B107" s="44">
        <f>'NEG Commercial'!K107</f>
        <v>1659</v>
      </c>
      <c r="C107" s="45">
        <f>IF('NEG Commercial NonWin'!B107&gt;40,40*(Rates!$E$13+Rates!$E$17)+('NEG Commercial NonWin'!B107-40)*(Rates!$E$13+Rates!$E$19),'NEG Commercial NonWin'!B107*(Rates!$E$13+Rates!$E$17))+Rates!$E$26</f>
        <v>983.41287</v>
      </c>
      <c r="D107" s="45">
        <f>IF('NEG Commercial NonWin'!B107&gt;40,40*(Rates!$F$13+Rates!$F$17)+('NEG Commercial NonWin'!B107-40)*(Rates!$F$13+Rates!$F$19),'NEG Commercial NonWin'!B107*(Rates!$F$13+Rates!$F$17))+Rates!$F$26</f>
        <v>1249.3339799999999</v>
      </c>
      <c r="E107" s="46">
        <f t="shared" si="4"/>
        <v>265.92110999999989</v>
      </c>
      <c r="F107" s="47">
        <f t="shared" si="5"/>
        <v>0.27040637570667536</v>
      </c>
      <c r="G107" s="51">
        <f>'NEG Commercial'!M107</f>
        <v>35</v>
      </c>
      <c r="H107" s="48">
        <f t="shared" si="6"/>
        <v>2.4346809872283592E-4</v>
      </c>
      <c r="I107" s="48">
        <f t="shared" si="7"/>
        <v>0.98361111884025698</v>
      </c>
      <c r="K107" s="72"/>
      <c r="L107" s="72"/>
    </row>
    <row r="108" spans="2:12" x14ac:dyDescent="0.2">
      <c r="B108" s="44">
        <f>'NEG Commercial'!K108</f>
        <v>1679</v>
      </c>
      <c r="C108" s="45">
        <f>IF('NEG Commercial NonWin'!B108&gt;40,40*(Rates!$E$13+Rates!$E$17)+('NEG Commercial NonWin'!B108-40)*(Rates!$E$13+Rates!$E$19),'NEG Commercial NonWin'!B108*(Rates!$E$13+Rates!$E$17))+Rates!$E$26</f>
        <v>994.73546999999996</v>
      </c>
      <c r="D108" s="45">
        <f>IF('NEG Commercial NonWin'!B108&gt;40,40*(Rates!$F$13+Rates!$F$17)+('NEG Commercial NonWin'!B108-40)*(Rates!$F$13+Rates!$F$19),'NEG Commercial NonWin'!B108*(Rates!$F$13+Rates!$F$17))+Rates!$F$26</f>
        <v>1263.86238</v>
      </c>
      <c r="E108" s="46">
        <f t="shared" si="4"/>
        <v>269.12691000000007</v>
      </c>
      <c r="F108" s="47">
        <f t="shared" si="5"/>
        <v>0.27055123509368784</v>
      </c>
      <c r="G108" s="51">
        <f>'NEG Commercial'!M108</f>
        <v>39</v>
      </c>
      <c r="H108" s="48">
        <f t="shared" si="6"/>
        <v>2.7129302429116005E-4</v>
      </c>
      <c r="I108" s="48">
        <f t="shared" si="7"/>
        <v>0.98388241186454817</v>
      </c>
      <c r="K108" s="72"/>
      <c r="L108" s="72"/>
    </row>
    <row r="109" spans="2:12" x14ac:dyDescent="0.2">
      <c r="B109" s="44">
        <f>'NEG Commercial'!K109</f>
        <v>1699</v>
      </c>
      <c r="C109" s="45">
        <f>IF('NEG Commercial NonWin'!B109&gt;40,40*(Rates!$E$13+Rates!$E$17)+('NEG Commercial NonWin'!B109-40)*(Rates!$E$13+Rates!$E$19),'NEG Commercial NonWin'!B109*(Rates!$E$13+Rates!$E$17))+Rates!$E$26</f>
        <v>1006.05807</v>
      </c>
      <c r="D109" s="45">
        <f>IF('NEG Commercial NonWin'!B109&gt;40,40*(Rates!$F$13+Rates!$F$17)+('NEG Commercial NonWin'!B109-40)*(Rates!$F$13+Rates!$F$19),'NEG Commercial NonWin'!B109*(Rates!$F$13+Rates!$F$17))+Rates!$F$26</f>
        <v>1278.3907799999999</v>
      </c>
      <c r="E109" s="46">
        <f t="shared" si="4"/>
        <v>272.33270999999991</v>
      </c>
      <c r="F109" s="47">
        <f t="shared" si="5"/>
        <v>0.27069283386395371</v>
      </c>
      <c r="G109" s="51">
        <f>'NEG Commercial'!M109</f>
        <v>35</v>
      </c>
      <c r="H109" s="48">
        <f t="shared" si="6"/>
        <v>2.4346809872283592E-4</v>
      </c>
      <c r="I109" s="48">
        <f t="shared" si="7"/>
        <v>0.98412587996327106</v>
      </c>
      <c r="K109" s="72"/>
      <c r="L109" s="72"/>
    </row>
    <row r="110" spans="2:12" x14ac:dyDescent="0.2">
      <c r="B110" s="44">
        <f>'NEG Commercial'!K110</f>
        <v>1719</v>
      </c>
      <c r="C110" s="45">
        <f>IF('NEG Commercial NonWin'!B110&gt;40,40*(Rates!$E$13+Rates!$E$17)+('NEG Commercial NonWin'!B110-40)*(Rates!$E$13+Rates!$E$19),'NEG Commercial NonWin'!B110*(Rates!$E$13+Rates!$E$17))+Rates!$E$26</f>
        <v>1017.38067</v>
      </c>
      <c r="D110" s="45">
        <f>IF('NEG Commercial NonWin'!B110&gt;40,40*(Rates!$F$13+Rates!$F$17)+('NEG Commercial NonWin'!B110-40)*(Rates!$F$13+Rates!$F$19),'NEG Commercial NonWin'!B110*(Rates!$F$13+Rates!$F$17))+Rates!$F$26</f>
        <v>1292.9191799999999</v>
      </c>
      <c r="E110" s="46">
        <f t="shared" si="4"/>
        <v>275.53850999999986</v>
      </c>
      <c r="F110" s="47">
        <f t="shared" si="5"/>
        <v>0.27083128088132424</v>
      </c>
      <c r="G110" s="51">
        <f>'NEG Commercial'!M110</f>
        <v>35</v>
      </c>
      <c r="H110" s="48">
        <f t="shared" si="6"/>
        <v>2.4346809872283592E-4</v>
      </c>
      <c r="I110" s="48">
        <f t="shared" si="7"/>
        <v>0.98436934806199394</v>
      </c>
      <c r="K110" s="72"/>
      <c r="L110" s="72"/>
    </row>
    <row r="111" spans="2:12" x14ac:dyDescent="0.2">
      <c r="B111" s="44">
        <f>'NEG Commercial'!K111</f>
        <v>1739</v>
      </c>
      <c r="C111" s="45">
        <f>IF('NEG Commercial NonWin'!B111&gt;40,40*(Rates!$E$13+Rates!$E$17)+('NEG Commercial NonWin'!B111-40)*(Rates!$E$13+Rates!$E$19),'NEG Commercial NonWin'!B111*(Rates!$E$13+Rates!$E$17))+Rates!$E$26</f>
        <v>1028.70327</v>
      </c>
      <c r="D111" s="45">
        <f>IF('NEG Commercial NonWin'!B111&gt;40,40*(Rates!$F$13+Rates!$F$17)+('NEG Commercial NonWin'!B111-40)*(Rates!$F$13+Rates!$F$19),'NEG Commercial NonWin'!B111*(Rates!$F$13+Rates!$F$17))+Rates!$F$26</f>
        <v>1307.44758</v>
      </c>
      <c r="E111" s="46">
        <f t="shared" si="4"/>
        <v>278.74431000000004</v>
      </c>
      <c r="F111" s="47">
        <f t="shared" si="5"/>
        <v>0.27096668021673542</v>
      </c>
      <c r="G111" s="51">
        <f>'NEG Commercial'!M111</f>
        <v>33</v>
      </c>
      <c r="H111" s="48">
        <f t="shared" si="6"/>
        <v>2.2955563593867387E-4</v>
      </c>
      <c r="I111" s="48">
        <f t="shared" si="7"/>
        <v>0.98459890369793257</v>
      </c>
      <c r="K111" s="72"/>
      <c r="L111" s="72"/>
    </row>
    <row r="112" spans="2:12" x14ac:dyDescent="0.2">
      <c r="B112" s="44">
        <f>'NEG Commercial'!K112</f>
        <v>1759</v>
      </c>
      <c r="C112" s="45">
        <f>IF('NEG Commercial NonWin'!B112&gt;40,40*(Rates!$E$13+Rates!$E$17)+('NEG Commercial NonWin'!B112-40)*(Rates!$E$13+Rates!$E$19),'NEG Commercial NonWin'!B112*(Rates!$E$13+Rates!$E$17))+Rates!$E$26</f>
        <v>1040.0258699999999</v>
      </c>
      <c r="D112" s="45">
        <f>IF('NEG Commercial NonWin'!B112&gt;40,40*(Rates!$F$13+Rates!$F$17)+('NEG Commercial NonWin'!B112-40)*(Rates!$F$13+Rates!$F$19),'NEG Commercial NonWin'!B112*(Rates!$F$13+Rates!$F$17))+Rates!$F$26</f>
        <v>1321.9759799999999</v>
      </c>
      <c r="E112" s="46">
        <f t="shared" si="4"/>
        <v>281.95011</v>
      </c>
      <c r="F112" s="47">
        <f t="shared" si="5"/>
        <v>0.27109913140910619</v>
      </c>
      <c r="G112" s="51">
        <f>'NEG Commercial'!M112</f>
        <v>45</v>
      </c>
      <c r="H112" s="48">
        <f t="shared" si="6"/>
        <v>3.130304126436462E-4</v>
      </c>
      <c r="I112" s="48">
        <f t="shared" si="7"/>
        <v>0.9849119341105762</v>
      </c>
      <c r="K112" s="72"/>
      <c r="L112" s="72"/>
    </row>
    <row r="113" spans="2:12" x14ac:dyDescent="0.2">
      <c r="B113" s="44">
        <f>'NEG Commercial'!K113</f>
        <v>1779</v>
      </c>
      <c r="C113" s="45">
        <f>IF('NEG Commercial NonWin'!B113&gt;40,40*(Rates!$E$13+Rates!$E$17)+('NEG Commercial NonWin'!B113-40)*(Rates!$E$13+Rates!$E$19),'NEG Commercial NonWin'!B113*(Rates!$E$13+Rates!$E$17))+Rates!$E$26</f>
        <v>1051.3484699999999</v>
      </c>
      <c r="D113" s="45">
        <f>IF('NEG Commercial NonWin'!B113&gt;40,40*(Rates!$F$13+Rates!$F$17)+('NEG Commercial NonWin'!B113-40)*(Rates!$F$13+Rates!$F$19),'NEG Commercial NonWin'!B113*(Rates!$F$13+Rates!$F$17))+Rates!$F$26</f>
        <v>1336.5043799999999</v>
      </c>
      <c r="E113" s="46">
        <f t="shared" si="4"/>
        <v>285.15590999999995</v>
      </c>
      <c r="F113" s="47">
        <f t="shared" si="5"/>
        <v>0.27122872970937978</v>
      </c>
      <c r="G113" s="51">
        <f>'NEG Commercial'!M113</f>
        <v>30</v>
      </c>
      <c r="H113" s="48">
        <f t="shared" si="6"/>
        <v>2.0868694176243079E-4</v>
      </c>
      <c r="I113" s="48">
        <f t="shared" si="7"/>
        <v>0.98512062105233866</v>
      </c>
      <c r="K113" s="72"/>
      <c r="L113" s="72"/>
    </row>
    <row r="114" spans="2:12" x14ac:dyDescent="0.2">
      <c r="B114" s="44">
        <f>'NEG Commercial'!K114</f>
        <v>1799</v>
      </c>
      <c r="C114" s="45">
        <f>IF('NEG Commercial NonWin'!B114&gt;40,40*(Rates!$E$13+Rates!$E$17)+('NEG Commercial NonWin'!B114-40)*(Rates!$E$13+Rates!$E$19),'NEG Commercial NonWin'!B114*(Rates!$E$13+Rates!$E$17))+Rates!$E$26</f>
        <v>1062.6710699999999</v>
      </c>
      <c r="D114" s="45">
        <f>IF('NEG Commercial NonWin'!B114&gt;40,40*(Rates!$F$13+Rates!$F$17)+('NEG Commercial NonWin'!B114-40)*(Rates!$F$13+Rates!$F$19),'NEG Commercial NonWin'!B114*(Rates!$F$13+Rates!$F$17))+Rates!$F$26</f>
        <v>1351.03278</v>
      </c>
      <c r="E114" s="46">
        <f t="shared" si="4"/>
        <v>288.36171000000013</v>
      </c>
      <c r="F114" s="47">
        <f t="shared" si="5"/>
        <v>0.27135556630896157</v>
      </c>
      <c r="G114" s="51">
        <f>'NEG Commercial'!M114</f>
        <v>25</v>
      </c>
      <c r="H114" s="48">
        <f t="shared" si="6"/>
        <v>1.7390578480202566E-4</v>
      </c>
      <c r="I114" s="48">
        <f t="shared" si="7"/>
        <v>0.98529452683714069</v>
      </c>
      <c r="K114" s="72"/>
      <c r="L114" s="72"/>
    </row>
    <row r="115" spans="2:12" x14ac:dyDescent="0.2">
      <c r="B115" s="44">
        <f>'NEG Commercial'!K115</f>
        <v>1819</v>
      </c>
      <c r="C115" s="45">
        <f>IF('NEG Commercial NonWin'!B115&gt;40,40*(Rates!$E$13+Rates!$E$17)+('NEG Commercial NonWin'!B115-40)*(Rates!$E$13+Rates!$E$19),'NEG Commercial NonWin'!B115*(Rates!$E$13+Rates!$E$17))+Rates!$E$26</f>
        <v>1073.9936700000001</v>
      </c>
      <c r="D115" s="45">
        <f>IF('NEG Commercial NonWin'!B115&gt;40,40*(Rates!$F$13+Rates!$F$17)+('NEG Commercial NonWin'!B115-40)*(Rates!$F$13+Rates!$F$19),'NEG Commercial NonWin'!B115*(Rates!$F$13+Rates!$F$17))+Rates!$F$26</f>
        <v>1365.5611799999999</v>
      </c>
      <c r="E115" s="46">
        <f t="shared" si="4"/>
        <v>291.56750999999986</v>
      </c>
      <c r="F115" s="47">
        <f t="shared" si="5"/>
        <v>0.27147972855370722</v>
      </c>
      <c r="G115" s="51">
        <f>'NEG Commercial'!M115</f>
        <v>30</v>
      </c>
      <c r="H115" s="48">
        <f t="shared" si="6"/>
        <v>2.0868694176243079E-4</v>
      </c>
      <c r="I115" s="48">
        <f t="shared" si="7"/>
        <v>0.98550321377890315</v>
      </c>
      <c r="K115" s="72"/>
      <c r="L115" s="72"/>
    </row>
    <row r="116" spans="2:12" x14ac:dyDescent="0.2">
      <c r="B116" s="44">
        <f>'NEG Commercial'!K116</f>
        <v>1839</v>
      </c>
      <c r="C116" s="45">
        <f>IF('NEG Commercial NonWin'!B116&gt;40,40*(Rates!$E$13+Rates!$E$17)+('NEG Commercial NonWin'!B116-40)*(Rates!$E$13+Rates!$E$19),'NEG Commercial NonWin'!B116*(Rates!$E$13+Rates!$E$17))+Rates!$E$26</f>
        <v>1085.31627</v>
      </c>
      <c r="D116" s="45">
        <f>IF('NEG Commercial NonWin'!B116&gt;40,40*(Rates!$F$13+Rates!$F$17)+('NEG Commercial NonWin'!B116-40)*(Rates!$F$13+Rates!$F$19),'NEG Commercial NonWin'!B116*(Rates!$F$13+Rates!$F$17))+Rates!$F$26</f>
        <v>1380.0895799999998</v>
      </c>
      <c r="E116" s="46">
        <f t="shared" si="4"/>
        <v>294.77330999999981</v>
      </c>
      <c r="F116" s="47">
        <f t="shared" si="5"/>
        <v>0.271601300144519</v>
      </c>
      <c r="G116" s="51">
        <f>'NEG Commercial'!M116</f>
        <v>38</v>
      </c>
      <c r="H116" s="48">
        <f t="shared" si="6"/>
        <v>2.6433679289907902E-4</v>
      </c>
      <c r="I116" s="48">
        <f t="shared" si="7"/>
        <v>0.98576755057180221</v>
      </c>
      <c r="K116" s="72"/>
      <c r="L116" s="72"/>
    </row>
    <row r="117" spans="2:12" x14ac:dyDescent="0.2">
      <c r="B117" s="44">
        <f>'NEG Commercial'!K117</f>
        <v>1859</v>
      </c>
      <c r="C117" s="45">
        <f>IF('NEG Commercial NonWin'!B117&gt;40,40*(Rates!$E$13+Rates!$E$17)+('NEG Commercial NonWin'!B117-40)*(Rates!$E$13+Rates!$E$19),'NEG Commercial NonWin'!B117*(Rates!$E$13+Rates!$E$17))+Rates!$E$26</f>
        <v>1096.63887</v>
      </c>
      <c r="D117" s="45">
        <f>IF('NEG Commercial NonWin'!B117&gt;40,40*(Rates!$F$13+Rates!$F$17)+('NEG Commercial NonWin'!B117-40)*(Rates!$F$13+Rates!$F$19),'NEG Commercial NonWin'!B117*(Rates!$F$13+Rates!$F$17))+Rates!$F$26</f>
        <v>1394.61798</v>
      </c>
      <c r="E117" s="46">
        <f t="shared" si="4"/>
        <v>297.97910999999999</v>
      </c>
      <c r="F117" s="47">
        <f t="shared" si="5"/>
        <v>0.27172036132551092</v>
      </c>
      <c r="G117" s="51">
        <f>'NEG Commercial'!M117</f>
        <v>29</v>
      </c>
      <c r="H117" s="48">
        <f t="shared" si="6"/>
        <v>2.0173071037034976E-4</v>
      </c>
      <c r="I117" s="48">
        <f t="shared" si="7"/>
        <v>0.98596928128217254</v>
      </c>
      <c r="K117" s="72"/>
      <c r="L117" s="72"/>
    </row>
    <row r="118" spans="2:12" x14ac:dyDescent="0.2">
      <c r="B118" s="44">
        <f>'NEG Commercial'!K118</f>
        <v>1879</v>
      </c>
      <c r="C118" s="45">
        <f>IF('NEG Commercial NonWin'!B118&gt;40,40*(Rates!$E$13+Rates!$E$17)+('NEG Commercial NonWin'!B118-40)*(Rates!$E$13+Rates!$E$19),'NEG Commercial NonWin'!B118*(Rates!$E$13+Rates!$E$17))+Rates!$E$26</f>
        <v>1107.96147</v>
      </c>
      <c r="D118" s="45">
        <f>IF('NEG Commercial NonWin'!B118&gt;40,40*(Rates!$F$13+Rates!$F$17)+('NEG Commercial NonWin'!B118-40)*(Rates!$F$13+Rates!$F$19),'NEG Commercial NonWin'!B118*(Rates!$F$13+Rates!$F$17))+Rates!$F$26</f>
        <v>1409.1463799999999</v>
      </c>
      <c r="E118" s="46">
        <f t="shared" si="4"/>
        <v>301.18490999999995</v>
      </c>
      <c r="F118" s="47">
        <f t="shared" si="5"/>
        <v>0.27183698906063941</v>
      </c>
      <c r="G118" s="51">
        <f>'NEG Commercial'!M118</f>
        <v>32</v>
      </c>
      <c r="H118" s="48">
        <f t="shared" si="6"/>
        <v>2.2259940454659284E-4</v>
      </c>
      <c r="I118" s="48">
        <f t="shared" si="7"/>
        <v>0.98619188068671915</v>
      </c>
      <c r="K118" s="72"/>
      <c r="L118" s="72"/>
    </row>
    <row r="119" spans="2:12" x14ac:dyDescent="0.2">
      <c r="B119" s="44">
        <f>'NEG Commercial'!K119</f>
        <v>1899</v>
      </c>
      <c r="C119" s="45">
        <f>IF('NEG Commercial NonWin'!B119&gt;40,40*(Rates!$E$13+Rates!$E$17)+('NEG Commercial NonWin'!B119-40)*(Rates!$E$13+Rates!$E$19),'NEG Commercial NonWin'!B119*(Rates!$E$13+Rates!$E$17))+Rates!$E$26</f>
        <v>1119.2840699999999</v>
      </c>
      <c r="D119" s="45">
        <f>IF('NEG Commercial NonWin'!B119&gt;40,40*(Rates!$F$13+Rates!$F$17)+('NEG Commercial NonWin'!B119-40)*(Rates!$F$13+Rates!$F$19),'NEG Commercial NonWin'!B119*(Rates!$F$13+Rates!$F$17))+Rates!$F$26</f>
        <v>1423.6747799999998</v>
      </c>
      <c r="E119" s="46">
        <f t="shared" si="4"/>
        <v>304.3907099999999</v>
      </c>
      <c r="F119" s="47">
        <f t="shared" si="5"/>
        <v>0.27195125719961327</v>
      </c>
      <c r="G119" s="51">
        <f>'NEG Commercial'!M119</f>
        <v>28</v>
      </c>
      <c r="H119" s="48">
        <f t="shared" si="6"/>
        <v>1.9477447897826874E-4</v>
      </c>
      <c r="I119" s="48">
        <f t="shared" si="7"/>
        <v>0.98638665516569746</v>
      </c>
      <c r="K119" s="72"/>
      <c r="L119" s="72"/>
    </row>
    <row r="120" spans="2:12" x14ac:dyDescent="0.2">
      <c r="B120" s="44">
        <f>'NEG Commercial'!K120</f>
        <v>1919</v>
      </c>
      <c r="C120" s="45">
        <f>IF('NEG Commercial NonWin'!B120&gt;40,40*(Rates!$E$13+Rates!$E$17)+('NEG Commercial NonWin'!B120-40)*(Rates!$E$13+Rates!$E$19),'NEG Commercial NonWin'!B120*(Rates!$E$13+Rates!$E$17))+Rates!$E$26</f>
        <v>1130.6066699999999</v>
      </c>
      <c r="D120" s="45">
        <f>IF('NEG Commercial NonWin'!B120&gt;40,40*(Rates!$F$13+Rates!$F$17)+('NEG Commercial NonWin'!B120-40)*(Rates!$F$13+Rates!$F$19),'NEG Commercial NonWin'!B120*(Rates!$F$13+Rates!$F$17))+Rates!$F$26</f>
        <v>1438.20318</v>
      </c>
      <c r="E120" s="46">
        <f t="shared" si="4"/>
        <v>307.59651000000008</v>
      </c>
      <c r="F120" s="47">
        <f t="shared" si="5"/>
        <v>0.27206323663383314</v>
      </c>
      <c r="G120" s="51">
        <f>'NEG Commercial'!M120</f>
        <v>19</v>
      </c>
      <c r="H120" s="48">
        <f t="shared" si="6"/>
        <v>1.3216839644953951E-4</v>
      </c>
      <c r="I120" s="48">
        <f t="shared" si="7"/>
        <v>0.98651882356214704</v>
      </c>
      <c r="K120" s="72"/>
      <c r="L120" s="72"/>
    </row>
    <row r="121" spans="2:12" x14ac:dyDescent="0.2">
      <c r="B121" s="44">
        <f>'NEG Commercial'!K121</f>
        <v>1939</v>
      </c>
      <c r="C121" s="45">
        <f>IF('NEG Commercial NonWin'!B121&gt;40,40*(Rates!$E$13+Rates!$E$17)+('NEG Commercial NonWin'!B121-40)*(Rates!$E$13+Rates!$E$19),'NEG Commercial NonWin'!B121*(Rates!$E$13+Rates!$E$17))+Rates!$E$26</f>
        <v>1141.9292699999999</v>
      </c>
      <c r="D121" s="45">
        <f>IF('NEG Commercial NonWin'!B121&gt;40,40*(Rates!$F$13+Rates!$F$17)+('NEG Commercial NonWin'!B121-40)*(Rates!$F$13+Rates!$F$19),'NEG Commercial NonWin'!B121*(Rates!$F$13+Rates!$F$17))+Rates!$F$26</f>
        <v>1452.7315799999999</v>
      </c>
      <c r="E121" s="46">
        <f t="shared" si="4"/>
        <v>310.80231000000003</v>
      </c>
      <c r="F121" s="47">
        <f t="shared" si="5"/>
        <v>0.27217299544305407</v>
      </c>
      <c r="G121" s="51">
        <f>'NEG Commercial'!M121</f>
        <v>28</v>
      </c>
      <c r="H121" s="48">
        <f t="shared" si="6"/>
        <v>1.9477447897826874E-4</v>
      </c>
      <c r="I121" s="48">
        <f t="shared" si="7"/>
        <v>0.98671359804112535</v>
      </c>
      <c r="K121" s="72"/>
      <c r="L121" s="72"/>
    </row>
    <row r="122" spans="2:12" x14ac:dyDescent="0.2">
      <c r="B122" s="44">
        <f>'NEG Commercial'!K122</f>
        <v>1959</v>
      </c>
      <c r="C122" s="45">
        <f>IF('NEG Commercial NonWin'!B122&gt;40,40*(Rates!$E$13+Rates!$E$17)+('NEG Commercial NonWin'!B122-40)*(Rates!$E$13+Rates!$E$19),'NEG Commercial NonWin'!B122*(Rates!$E$13+Rates!$E$17))+Rates!$E$26</f>
        <v>1153.2518699999998</v>
      </c>
      <c r="D122" s="45">
        <f>IF('NEG Commercial NonWin'!B122&gt;40,40*(Rates!$F$13+Rates!$F$17)+('NEG Commercial NonWin'!B122-40)*(Rates!$F$13+Rates!$F$19),'NEG Commercial NonWin'!B122*(Rates!$F$13+Rates!$F$17))+Rates!$F$26</f>
        <v>1467.2599799999998</v>
      </c>
      <c r="E122" s="46">
        <f t="shared" si="4"/>
        <v>314.00810999999999</v>
      </c>
      <c r="F122" s="47">
        <f t="shared" si="5"/>
        <v>0.27228059903340979</v>
      </c>
      <c r="G122" s="51">
        <f>'NEG Commercial'!M122</f>
        <v>23</v>
      </c>
      <c r="H122" s="48">
        <f t="shared" si="6"/>
        <v>1.5999332201786361E-4</v>
      </c>
      <c r="I122" s="48">
        <f t="shared" si="7"/>
        <v>0.98687359136314323</v>
      </c>
      <c r="K122" s="72"/>
      <c r="L122" s="72"/>
    </row>
    <row r="123" spans="2:12" x14ac:dyDescent="0.2">
      <c r="B123" s="44">
        <f>'NEG Commercial'!K123</f>
        <v>1979</v>
      </c>
      <c r="C123" s="45">
        <f>IF('NEG Commercial NonWin'!B123&gt;40,40*(Rates!$E$13+Rates!$E$17)+('NEG Commercial NonWin'!B123-40)*(Rates!$E$13+Rates!$E$19),'NEG Commercial NonWin'!B123*(Rates!$E$13+Rates!$E$17))+Rates!$E$26</f>
        <v>1164.5744699999998</v>
      </c>
      <c r="D123" s="45">
        <f>IF('NEG Commercial NonWin'!B123&gt;40,40*(Rates!$F$13+Rates!$F$17)+('NEG Commercial NonWin'!B123-40)*(Rates!$F$13+Rates!$F$19),'NEG Commercial NonWin'!B123*(Rates!$F$13+Rates!$F$17))+Rates!$F$26</f>
        <v>1481.78838</v>
      </c>
      <c r="E123" s="46">
        <f t="shared" si="4"/>
        <v>317.21391000000017</v>
      </c>
      <c r="F123" s="47">
        <f t="shared" si="5"/>
        <v>0.27238611026738396</v>
      </c>
      <c r="G123" s="51">
        <f>'NEG Commercial'!M123</f>
        <v>28</v>
      </c>
      <c r="H123" s="48">
        <f t="shared" si="6"/>
        <v>1.9477447897826874E-4</v>
      </c>
      <c r="I123" s="48">
        <f t="shared" si="7"/>
        <v>0.98706836584212154</v>
      </c>
      <c r="K123" s="72"/>
      <c r="L123" s="72"/>
    </row>
    <row r="124" spans="2:12" x14ac:dyDescent="0.2">
      <c r="B124" s="44">
        <f>'NEG Commercial'!K124</f>
        <v>1999</v>
      </c>
      <c r="C124" s="45">
        <f>IF('NEG Commercial NonWin'!B124&gt;40,40*(Rates!$E$13+Rates!$E$17)+('NEG Commercial NonWin'!B124-40)*(Rates!$E$13+Rates!$E$19),'NEG Commercial NonWin'!B124*(Rates!$E$13+Rates!$E$17))+Rates!$E$26</f>
        <v>1175.89707</v>
      </c>
      <c r="D124" s="45">
        <f>IF('NEG Commercial NonWin'!B124&gt;40,40*(Rates!$F$13+Rates!$F$17)+('NEG Commercial NonWin'!B124-40)*(Rates!$F$13+Rates!$F$19),'NEG Commercial NonWin'!B124*(Rates!$F$13+Rates!$F$17))+Rates!$F$26</f>
        <v>1496.3167799999999</v>
      </c>
      <c r="E124" s="46">
        <f t="shared" si="4"/>
        <v>320.4197099999999</v>
      </c>
      <c r="F124" s="47">
        <f t="shared" si="5"/>
        <v>0.27248958958627212</v>
      </c>
      <c r="G124" s="51">
        <f>'NEG Commercial'!M124</f>
        <v>20</v>
      </c>
      <c r="H124" s="48">
        <f t="shared" si="6"/>
        <v>1.3912462784162054E-4</v>
      </c>
      <c r="I124" s="48">
        <f t="shared" si="7"/>
        <v>0.98720749046996314</v>
      </c>
      <c r="K124" s="72"/>
      <c r="L124" s="72"/>
    </row>
    <row r="125" spans="2:12" x14ac:dyDescent="0.2">
      <c r="B125" s="44">
        <f>'NEG Commercial'!K125</f>
        <v>2019</v>
      </c>
      <c r="C125" s="45">
        <f>IF('NEG Commercial NonWin'!B125&gt;40,40*(Rates!$E$13+Rates!$E$17)+('NEG Commercial NonWin'!B125-40)*(Rates!$E$13+Rates!$E$19),'NEG Commercial NonWin'!B125*(Rates!$E$13+Rates!$E$17))+Rates!$E$26</f>
        <v>1187.21967</v>
      </c>
      <c r="D125" s="45">
        <f>IF('NEG Commercial NonWin'!B125&gt;40,40*(Rates!$F$13+Rates!$F$17)+('NEG Commercial NonWin'!B125-40)*(Rates!$F$13+Rates!$F$19),'NEG Commercial NonWin'!B125*(Rates!$F$13+Rates!$F$17))+Rates!$F$26</f>
        <v>1510.8451799999998</v>
      </c>
      <c r="E125" s="46">
        <f t="shared" si="4"/>
        <v>323.62550999999985</v>
      </c>
      <c r="F125" s="47">
        <f t="shared" si="5"/>
        <v>0.27259109512563912</v>
      </c>
      <c r="G125" s="51">
        <f>'NEG Commercial'!M125</f>
        <v>26</v>
      </c>
      <c r="H125" s="48">
        <f t="shared" si="6"/>
        <v>1.8086201619410669E-4</v>
      </c>
      <c r="I125" s="48">
        <f t="shared" si="7"/>
        <v>0.98738835248615731</v>
      </c>
      <c r="K125" s="72"/>
      <c r="L125" s="72"/>
    </row>
    <row r="126" spans="2:12" x14ac:dyDescent="0.2">
      <c r="B126" s="44">
        <f>'NEG Commercial'!K126</f>
        <v>2039</v>
      </c>
      <c r="C126" s="45">
        <f>IF('NEG Commercial NonWin'!B126&gt;40,40*(Rates!$E$13+Rates!$E$17)+('NEG Commercial NonWin'!B126-40)*(Rates!$E$13+Rates!$E$19),'NEG Commercial NonWin'!B126*(Rates!$E$13+Rates!$E$17))+Rates!$E$26</f>
        <v>1198.5422699999999</v>
      </c>
      <c r="D126" s="45">
        <f>IF('NEG Commercial NonWin'!B126&gt;40,40*(Rates!$F$13+Rates!$F$17)+('NEG Commercial NonWin'!B126-40)*(Rates!$F$13+Rates!$F$19),'NEG Commercial NonWin'!B126*(Rates!$F$13+Rates!$F$17))+Rates!$F$26</f>
        <v>1525.3735799999999</v>
      </c>
      <c r="E126" s="46">
        <f t="shared" si="4"/>
        <v>326.83131000000003</v>
      </c>
      <c r="F126" s="47">
        <f t="shared" si="5"/>
        <v>0.27269068282422787</v>
      </c>
      <c r="G126" s="51">
        <f>'NEG Commercial'!M126</f>
        <v>20</v>
      </c>
      <c r="H126" s="48">
        <f t="shared" si="6"/>
        <v>1.3912462784162054E-4</v>
      </c>
      <c r="I126" s="48">
        <f t="shared" si="7"/>
        <v>0.98752747711399891</v>
      </c>
      <c r="K126" s="72"/>
      <c r="L126" s="72"/>
    </row>
    <row r="127" spans="2:12" x14ac:dyDescent="0.2">
      <c r="B127" s="44">
        <f>'NEG Commercial'!K127</f>
        <v>2059</v>
      </c>
      <c r="C127" s="45">
        <f>IF('NEG Commercial NonWin'!B127&gt;40,40*(Rates!$E$13+Rates!$E$17)+('NEG Commercial NonWin'!B127-40)*(Rates!$E$13+Rates!$E$19),'NEG Commercial NonWin'!B127*(Rates!$E$13+Rates!$E$17))+Rates!$E$26</f>
        <v>1209.8648699999999</v>
      </c>
      <c r="D127" s="45">
        <f>IF('NEG Commercial NonWin'!B127&gt;40,40*(Rates!$F$13+Rates!$F$17)+('NEG Commercial NonWin'!B127-40)*(Rates!$F$13+Rates!$F$19),'NEG Commercial NonWin'!B127*(Rates!$F$13+Rates!$F$17))+Rates!$F$26</f>
        <v>1539.9019799999999</v>
      </c>
      <c r="E127" s="46">
        <f t="shared" si="4"/>
        <v>330.03710999999998</v>
      </c>
      <c r="F127" s="47">
        <f t="shared" si="5"/>
        <v>0.27278840652675534</v>
      </c>
      <c r="G127" s="51">
        <f>'NEG Commercial'!M127</f>
        <v>29</v>
      </c>
      <c r="H127" s="48">
        <f t="shared" si="6"/>
        <v>2.0173071037034976E-4</v>
      </c>
      <c r="I127" s="48">
        <f t="shared" si="7"/>
        <v>0.98772920782436924</v>
      </c>
      <c r="K127" s="72"/>
      <c r="L127" s="72"/>
    </row>
    <row r="128" spans="2:12" x14ac:dyDescent="0.2">
      <c r="B128" s="44">
        <f>'NEG Commercial'!K128</f>
        <v>2079</v>
      </c>
      <c r="C128" s="45">
        <f>IF('NEG Commercial NonWin'!B128&gt;40,40*(Rates!$E$13+Rates!$E$17)+('NEG Commercial NonWin'!B128-40)*(Rates!$E$13+Rates!$E$19),'NEG Commercial NonWin'!B128*(Rates!$E$13+Rates!$E$17))+Rates!$E$26</f>
        <v>1221.1874699999998</v>
      </c>
      <c r="D128" s="45">
        <f>IF('NEG Commercial NonWin'!B128&gt;40,40*(Rates!$F$13+Rates!$F$17)+('NEG Commercial NonWin'!B128-40)*(Rates!$F$13+Rates!$F$19),'NEG Commercial NonWin'!B128*(Rates!$F$13+Rates!$F$17))+Rates!$F$26</f>
        <v>1554.4303799999998</v>
      </c>
      <c r="E128" s="46">
        <f t="shared" si="4"/>
        <v>333.24290999999994</v>
      </c>
      <c r="F128" s="47">
        <f t="shared" si="5"/>
        <v>0.27288431808099045</v>
      </c>
      <c r="G128" s="51">
        <f>'NEG Commercial'!M128</f>
        <v>22</v>
      </c>
      <c r="H128" s="48">
        <f t="shared" si="6"/>
        <v>1.5303709062578259E-4</v>
      </c>
      <c r="I128" s="48">
        <f t="shared" si="7"/>
        <v>0.98788224491499499</v>
      </c>
      <c r="K128" s="72"/>
      <c r="L128" s="72"/>
    </row>
    <row r="129" spans="2:12" x14ac:dyDescent="0.2">
      <c r="B129" s="44">
        <f>'NEG Commercial'!K129</f>
        <v>2099</v>
      </c>
      <c r="C129" s="45">
        <f>IF('NEG Commercial NonWin'!B129&gt;40,40*(Rates!$E$13+Rates!$E$17)+('NEG Commercial NonWin'!B129-40)*(Rates!$E$13+Rates!$E$19),'NEG Commercial NonWin'!B129*(Rates!$E$13+Rates!$E$17))+Rates!$E$26</f>
        <v>1232.5100699999998</v>
      </c>
      <c r="D129" s="45">
        <f>IF('NEG Commercial NonWin'!B129&gt;40,40*(Rates!$F$13+Rates!$F$17)+('NEG Commercial NonWin'!B129-40)*(Rates!$F$13+Rates!$F$19),'NEG Commercial NonWin'!B129*(Rates!$F$13+Rates!$F$17))+Rates!$F$26</f>
        <v>1568.9587799999999</v>
      </c>
      <c r="E129" s="46">
        <f t="shared" si="4"/>
        <v>336.44871000000012</v>
      </c>
      <c r="F129" s="47">
        <f t="shared" si="5"/>
        <v>0.27297846742947923</v>
      </c>
      <c r="G129" s="51">
        <f>'NEG Commercial'!M129</f>
        <v>19</v>
      </c>
      <c r="H129" s="48">
        <f t="shared" si="6"/>
        <v>1.3216839644953951E-4</v>
      </c>
      <c r="I129" s="48">
        <f t="shared" si="7"/>
        <v>0.98801441331144457</v>
      </c>
      <c r="K129" s="72"/>
      <c r="L129" s="72"/>
    </row>
    <row r="130" spans="2:12" x14ac:dyDescent="0.2">
      <c r="B130" s="44">
        <f>'NEG Commercial'!K130</f>
        <v>2119</v>
      </c>
      <c r="C130" s="45">
        <f>IF('NEG Commercial NonWin'!B130&gt;40,40*(Rates!$E$13+Rates!$E$17)+('NEG Commercial NonWin'!B130-40)*(Rates!$E$13+Rates!$E$19),'NEG Commercial NonWin'!B130*(Rates!$E$13+Rates!$E$17))+Rates!$E$26</f>
        <v>1243.83267</v>
      </c>
      <c r="D130" s="45">
        <f>IF('NEG Commercial NonWin'!B130&gt;40,40*(Rates!$F$13+Rates!$F$17)+('NEG Commercial NonWin'!B130-40)*(Rates!$F$13+Rates!$F$19),'NEG Commercial NonWin'!B130*(Rates!$F$13+Rates!$F$17))+Rates!$F$26</f>
        <v>1583.4871799999999</v>
      </c>
      <c r="E130" s="46">
        <f t="shared" si="4"/>
        <v>339.65450999999985</v>
      </c>
      <c r="F130" s="47">
        <f t="shared" si="5"/>
        <v>0.27307090269626044</v>
      </c>
      <c r="G130" s="51">
        <f>'NEG Commercial'!M130</f>
        <v>25</v>
      </c>
      <c r="H130" s="48">
        <f t="shared" si="6"/>
        <v>1.7390578480202566E-4</v>
      </c>
      <c r="I130" s="48">
        <f t="shared" si="7"/>
        <v>0.9881883190962466</v>
      </c>
      <c r="K130" s="72"/>
      <c r="L130" s="72"/>
    </row>
    <row r="131" spans="2:12" x14ac:dyDescent="0.2">
      <c r="B131" s="44">
        <f>'NEG Commercial'!K131</f>
        <v>2139</v>
      </c>
      <c r="C131" s="45">
        <f>IF('NEG Commercial NonWin'!B131&gt;40,40*(Rates!$E$13+Rates!$E$17)+('NEG Commercial NonWin'!B131-40)*(Rates!$E$13+Rates!$E$19),'NEG Commercial NonWin'!B131*(Rates!$E$13+Rates!$E$17))+Rates!$E$26</f>
        <v>1255.15527</v>
      </c>
      <c r="D131" s="45">
        <f>IF('NEG Commercial NonWin'!B131&gt;40,40*(Rates!$F$13+Rates!$F$17)+('NEG Commercial NonWin'!B131-40)*(Rates!$F$13+Rates!$F$19),'NEG Commercial NonWin'!B131*(Rates!$F$13+Rates!$F$17))+Rates!$F$26</f>
        <v>1598.01558</v>
      </c>
      <c r="E131" s="46">
        <f t="shared" si="4"/>
        <v>342.86031000000003</v>
      </c>
      <c r="F131" s="47">
        <f t="shared" si="5"/>
        <v>0.27316167026889032</v>
      </c>
      <c r="G131" s="51">
        <f>'NEG Commercial'!M131</f>
        <v>12</v>
      </c>
      <c r="H131" s="48">
        <f t="shared" si="6"/>
        <v>8.3474776704972319E-5</v>
      </c>
      <c r="I131" s="48">
        <f t="shared" si="7"/>
        <v>0.98827179387295161</v>
      </c>
      <c r="K131" s="72"/>
      <c r="L131" s="72"/>
    </row>
    <row r="132" spans="2:12" x14ac:dyDescent="0.2">
      <c r="B132" s="44">
        <f>'NEG Commercial'!K132</f>
        <v>2159</v>
      </c>
      <c r="C132" s="45">
        <f>IF('NEG Commercial NonWin'!B132&gt;40,40*(Rates!$E$13+Rates!$E$17)+('NEG Commercial NonWin'!B132-40)*(Rates!$E$13+Rates!$E$19),'NEG Commercial NonWin'!B132*(Rates!$E$13+Rates!$E$17))+Rates!$E$26</f>
        <v>1266.4778699999999</v>
      </c>
      <c r="D132" s="45">
        <f>IF('NEG Commercial NonWin'!B132&gt;40,40*(Rates!$F$13+Rates!$F$17)+('NEG Commercial NonWin'!B132-40)*(Rates!$F$13+Rates!$F$19),'NEG Commercial NonWin'!B132*(Rates!$F$13+Rates!$F$17))+Rates!$F$26</f>
        <v>1612.5439799999999</v>
      </c>
      <c r="E132" s="46">
        <f t="shared" si="4"/>
        <v>346.06610999999998</v>
      </c>
      <c r="F132" s="47">
        <f t="shared" si="5"/>
        <v>0.27325081487606256</v>
      </c>
      <c r="G132" s="51">
        <f>'NEG Commercial'!M132</f>
        <v>22</v>
      </c>
      <c r="H132" s="48">
        <f t="shared" si="6"/>
        <v>1.5303709062578259E-4</v>
      </c>
      <c r="I132" s="48">
        <f t="shared" si="7"/>
        <v>0.98842483096357736</v>
      </c>
      <c r="K132" s="72"/>
      <c r="L132" s="72"/>
    </row>
    <row r="133" spans="2:12" x14ac:dyDescent="0.2">
      <c r="B133" s="44">
        <f>'NEG Commercial'!K133</f>
        <v>2179</v>
      </c>
      <c r="C133" s="45">
        <f>IF('NEG Commercial NonWin'!B133&gt;40,40*(Rates!$E$13+Rates!$E$17)+('NEG Commercial NonWin'!B133-40)*(Rates!$E$13+Rates!$E$19),'NEG Commercial NonWin'!B133*(Rates!$E$13+Rates!$E$17))+Rates!$E$26</f>
        <v>1277.8004699999999</v>
      </c>
      <c r="D133" s="45">
        <f>IF('NEG Commercial NonWin'!B133&gt;40,40*(Rates!$F$13+Rates!$F$17)+('NEG Commercial NonWin'!B133-40)*(Rates!$F$13+Rates!$F$19),'NEG Commercial NonWin'!B133*(Rates!$F$13+Rates!$F$17))+Rates!$F$26</f>
        <v>1627.0723799999998</v>
      </c>
      <c r="E133" s="46">
        <f t="shared" si="4"/>
        <v>349.27190999999993</v>
      </c>
      <c r="F133" s="47">
        <f t="shared" si="5"/>
        <v>0.27333837966110619</v>
      </c>
      <c r="G133" s="51">
        <f>'NEG Commercial'!M133</f>
        <v>21</v>
      </c>
      <c r="H133" s="48">
        <f t="shared" si="6"/>
        <v>1.4608085923370156E-4</v>
      </c>
      <c r="I133" s="48">
        <f t="shared" si="7"/>
        <v>0.98857091182281109</v>
      </c>
      <c r="K133" s="72"/>
      <c r="L133" s="72"/>
    </row>
    <row r="134" spans="2:12" x14ac:dyDescent="0.2">
      <c r="B134" s="44">
        <f>'NEG Commercial'!K134</f>
        <v>2199</v>
      </c>
      <c r="C134" s="45">
        <f>IF('NEG Commercial NonWin'!B134&gt;40,40*(Rates!$E$13+Rates!$E$17)+('NEG Commercial NonWin'!B134-40)*(Rates!$E$13+Rates!$E$19),'NEG Commercial NonWin'!B134*(Rates!$E$13+Rates!$E$17))+Rates!$E$26</f>
        <v>1289.1230699999999</v>
      </c>
      <c r="D134" s="45">
        <f>IF('NEG Commercial NonWin'!B134&gt;40,40*(Rates!$F$13+Rates!$F$17)+('NEG Commercial NonWin'!B134-40)*(Rates!$F$13+Rates!$F$19),'NEG Commercial NonWin'!B134*(Rates!$F$13+Rates!$F$17))+Rates!$F$26</f>
        <v>1641.60078</v>
      </c>
      <c r="E134" s="46">
        <f t="shared" si="4"/>
        <v>352.47771000000012</v>
      </c>
      <c r="F134" s="47">
        <f t="shared" si="5"/>
        <v>0.27342440625160802</v>
      </c>
      <c r="G134" s="51">
        <f>'NEG Commercial'!M134</f>
        <v>18</v>
      </c>
      <c r="H134" s="48">
        <f t="shared" si="6"/>
        <v>1.2521216505745848E-4</v>
      </c>
      <c r="I134" s="48">
        <f t="shared" si="7"/>
        <v>0.98869612398786855</v>
      </c>
      <c r="K134" s="72"/>
      <c r="L134" s="72"/>
    </row>
    <row r="135" spans="2:12" x14ac:dyDescent="0.2">
      <c r="B135" s="44">
        <f>'NEG Commercial'!K135</f>
        <v>2219</v>
      </c>
      <c r="C135" s="45">
        <f>IF('NEG Commercial NonWin'!B135&gt;40,40*(Rates!$E$13+Rates!$E$17)+('NEG Commercial NonWin'!B135-40)*(Rates!$E$13+Rates!$E$19),'NEG Commercial NonWin'!B135*(Rates!$E$13+Rates!$E$17))+Rates!$E$26</f>
        <v>1300.4456699999998</v>
      </c>
      <c r="D135" s="45">
        <f>IF('NEG Commercial NonWin'!B135&gt;40,40*(Rates!$F$13+Rates!$F$17)+('NEG Commercial NonWin'!B135-40)*(Rates!$F$13+Rates!$F$19),'NEG Commercial NonWin'!B135*(Rates!$F$13+Rates!$F$17))+Rates!$F$26</f>
        <v>1656.1291799999999</v>
      </c>
      <c r="E135" s="46">
        <f t="shared" ref="E135:E198" si="8">D135-C135</f>
        <v>355.68351000000007</v>
      </c>
      <c r="F135" s="47">
        <f t="shared" ref="F135:F198" si="9">E135/C135</f>
        <v>0.27350893482539729</v>
      </c>
      <c r="G135" s="51">
        <f>'NEG Commercial'!M135</f>
        <v>19</v>
      </c>
      <c r="H135" s="48">
        <f t="shared" si="6"/>
        <v>1.3216839644953951E-4</v>
      </c>
      <c r="I135" s="48">
        <f t="shared" si="7"/>
        <v>0.98882829238431813</v>
      </c>
      <c r="K135" s="72"/>
      <c r="L135" s="72"/>
    </row>
    <row r="136" spans="2:12" x14ac:dyDescent="0.2">
      <c r="B136" s="44">
        <f>'NEG Commercial'!K136</f>
        <v>2239</v>
      </c>
      <c r="C136" s="45">
        <f>IF('NEG Commercial NonWin'!B136&gt;40,40*(Rates!$E$13+Rates!$E$17)+('NEG Commercial NonWin'!B136-40)*(Rates!$E$13+Rates!$E$19),'NEG Commercial NonWin'!B136*(Rates!$E$13+Rates!$E$17))+Rates!$E$26</f>
        <v>1311.7682699999998</v>
      </c>
      <c r="D136" s="45">
        <f>IF('NEG Commercial NonWin'!B136&gt;40,40*(Rates!$F$13+Rates!$F$17)+('NEG Commercial NonWin'!B136-40)*(Rates!$F$13+Rates!$F$19),'NEG Commercial NonWin'!B136*(Rates!$F$13+Rates!$F$17))+Rates!$F$26</f>
        <v>1670.6575799999998</v>
      </c>
      <c r="E136" s="46">
        <f t="shared" si="8"/>
        <v>358.88931000000002</v>
      </c>
      <c r="F136" s="47">
        <f t="shared" si="9"/>
        <v>0.27359200417311519</v>
      </c>
      <c r="G136" s="51">
        <f>'NEG Commercial'!M136</f>
        <v>16</v>
      </c>
      <c r="H136" s="48">
        <f t="shared" ref="H136:H199" si="10">G136/SUM($G$6:$G$618)</f>
        <v>1.1129970227329642E-4</v>
      </c>
      <c r="I136" s="48">
        <f t="shared" ref="I136:I199" si="11">H136+I135</f>
        <v>0.98893959208659143</v>
      </c>
      <c r="K136" s="72"/>
      <c r="L136" s="72"/>
    </row>
    <row r="137" spans="2:12" x14ac:dyDescent="0.2">
      <c r="B137" s="44">
        <f>'NEG Commercial'!K137</f>
        <v>2259</v>
      </c>
      <c r="C137" s="45">
        <f>IF('NEG Commercial NonWin'!B137&gt;40,40*(Rates!$E$13+Rates!$E$17)+('NEG Commercial NonWin'!B137-40)*(Rates!$E$13+Rates!$E$19),'NEG Commercial NonWin'!B137*(Rates!$E$13+Rates!$E$17))+Rates!$E$26</f>
        <v>1323.09087</v>
      </c>
      <c r="D137" s="45">
        <f>IF('NEG Commercial NonWin'!B137&gt;40,40*(Rates!$F$13+Rates!$F$17)+('NEG Commercial NonWin'!B137-40)*(Rates!$F$13+Rates!$F$19),'NEG Commercial NonWin'!B137*(Rates!$F$13+Rates!$F$17))+Rates!$F$26</f>
        <v>1685.18598</v>
      </c>
      <c r="E137" s="46">
        <f t="shared" si="8"/>
        <v>362.09510999999998</v>
      </c>
      <c r="F137" s="47">
        <f t="shared" si="9"/>
        <v>0.27367365175756975</v>
      </c>
      <c r="G137" s="51">
        <f>'NEG Commercial'!M137</f>
        <v>11</v>
      </c>
      <c r="H137" s="48">
        <f t="shared" si="10"/>
        <v>7.6518545312891293E-5</v>
      </c>
      <c r="I137" s="48">
        <f t="shared" si="11"/>
        <v>0.98901611063190431</v>
      </c>
      <c r="K137" s="72"/>
      <c r="L137" s="72"/>
    </row>
    <row r="138" spans="2:12" x14ac:dyDescent="0.2">
      <c r="B138" s="44">
        <f>'NEG Commercial'!K138</f>
        <v>2279</v>
      </c>
      <c r="C138" s="45">
        <f>IF('NEG Commercial NonWin'!B138&gt;40,40*(Rates!$E$13+Rates!$E$17)+('NEG Commercial NonWin'!B138-40)*(Rates!$E$13+Rates!$E$19),'NEG Commercial NonWin'!B138*(Rates!$E$13+Rates!$E$17))+Rates!$E$26</f>
        <v>1334.41347</v>
      </c>
      <c r="D138" s="45">
        <f>IF('NEG Commercial NonWin'!B138&gt;40,40*(Rates!$F$13+Rates!$F$17)+('NEG Commercial NonWin'!B138-40)*(Rates!$F$13+Rates!$F$19),'NEG Commercial NonWin'!B138*(Rates!$F$13+Rates!$F$17))+Rates!$F$26</f>
        <v>1699.7143799999999</v>
      </c>
      <c r="E138" s="46">
        <f t="shared" si="8"/>
        <v>365.30090999999993</v>
      </c>
      <c r="F138" s="47">
        <f t="shared" si="9"/>
        <v>0.27375391377007002</v>
      </c>
      <c r="G138" s="51">
        <f>'NEG Commercial'!M138</f>
        <v>16</v>
      </c>
      <c r="H138" s="48">
        <f t="shared" si="10"/>
        <v>1.1129970227329642E-4</v>
      </c>
      <c r="I138" s="48">
        <f t="shared" si="11"/>
        <v>0.98912741033417761</v>
      </c>
      <c r="K138" s="72"/>
      <c r="L138" s="72"/>
    </row>
    <row r="139" spans="2:12" x14ac:dyDescent="0.2">
      <c r="B139" s="44">
        <f>'NEG Commercial'!K139</f>
        <v>2299</v>
      </c>
      <c r="C139" s="45">
        <f>IF('NEG Commercial NonWin'!B139&gt;40,40*(Rates!$E$13+Rates!$E$17)+('NEG Commercial NonWin'!B139-40)*(Rates!$E$13+Rates!$E$19),'NEG Commercial NonWin'!B139*(Rates!$E$13+Rates!$E$17))+Rates!$E$26</f>
        <v>1345.7360699999999</v>
      </c>
      <c r="D139" s="45">
        <f>IF('NEG Commercial NonWin'!B139&gt;40,40*(Rates!$F$13+Rates!$F$17)+('NEG Commercial NonWin'!B139-40)*(Rates!$F$13+Rates!$F$19),'NEG Commercial NonWin'!B139*(Rates!$F$13+Rates!$F$17))+Rates!$F$26</f>
        <v>1714.2427799999998</v>
      </c>
      <c r="E139" s="46">
        <f t="shared" si="8"/>
        <v>368.50670999999988</v>
      </c>
      <c r="F139" s="47">
        <f t="shared" si="9"/>
        <v>0.27383282518391583</v>
      </c>
      <c r="G139" s="51">
        <f>'NEG Commercial'!M139</f>
        <v>18</v>
      </c>
      <c r="H139" s="48">
        <f t="shared" si="10"/>
        <v>1.2521216505745848E-4</v>
      </c>
      <c r="I139" s="48">
        <f t="shared" si="11"/>
        <v>0.98925262249923507</v>
      </c>
      <c r="K139" s="72"/>
      <c r="L139" s="72"/>
    </row>
    <row r="140" spans="2:12" x14ac:dyDescent="0.2">
      <c r="B140" s="44">
        <f>'NEG Commercial'!K140</f>
        <v>2319</v>
      </c>
      <c r="C140" s="45">
        <f>IF('NEG Commercial NonWin'!B140&gt;40,40*(Rates!$E$13+Rates!$E$17)+('NEG Commercial NonWin'!B140-40)*(Rates!$E$13+Rates!$E$19),'NEG Commercial NonWin'!B140*(Rates!$E$13+Rates!$E$17))+Rates!$E$26</f>
        <v>1357.0586699999999</v>
      </c>
      <c r="D140" s="45">
        <f>IF('NEG Commercial NonWin'!B140&gt;40,40*(Rates!$F$13+Rates!$F$17)+('NEG Commercial NonWin'!B140-40)*(Rates!$F$13+Rates!$F$19),'NEG Commercial NonWin'!B140*(Rates!$F$13+Rates!$F$17))+Rates!$F$26</f>
        <v>1728.77118</v>
      </c>
      <c r="E140" s="46">
        <f t="shared" si="8"/>
        <v>371.71251000000007</v>
      </c>
      <c r="F140" s="47">
        <f t="shared" si="9"/>
        <v>0.27391041980521014</v>
      </c>
      <c r="G140" s="51">
        <f>'NEG Commercial'!M140</f>
        <v>14</v>
      </c>
      <c r="H140" s="48">
        <f t="shared" si="10"/>
        <v>9.7387239489134369E-5</v>
      </c>
      <c r="I140" s="48">
        <f t="shared" si="11"/>
        <v>0.98935000973872422</v>
      </c>
      <c r="K140" s="72"/>
      <c r="L140" s="72"/>
    </row>
    <row r="141" spans="2:12" x14ac:dyDescent="0.2">
      <c r="B141" s="44">
        <f>'NEG Commercial'!K141</f>
        <v>2339</v>
      </c>
      <c r="C141" s="45">
        <f>IF('NEG Commercial NonWin'!B141&gt;40,40*(Rates!$E$13+Rates!$E$17)+('NEG Commercial NonWin'!B141-40)*(Rates!$E$13+Rates!$E$19),'NEG Commercial NonWin'!B141*(Rates!$E$13+Rates!$E$17))+Rates!$E$26</f>
        <v>1368.3812699999999</v>
      </c>
      <c r="D141" s="45">
        <f>IF('NEG Commercial NonWin'!B141&gt;40,40*(Rates!$F$13+Rates!$F$17)+('NEG Commercial NonWin'!B141-40)*(Rates!$F$13+Rates!$F$19),'NEG Commercial NonWin'!B141*(Rates!$F$13+Rates!$F$17))+Rates!$F$26</f>
        <v>1743.2995799999999</v>
      </c>
      <c r="E141" s="46">
        <f t="shared" si="8"/>
        <v>374.91831000000002</v>
      </c>
      <c r="F141" s="47">
        <f t="shared" si="9"/>
        <v>0.27398673032114806</v>
      </c>
      <c r="G141" s="51">
        <f>'NEG Commercial'!M141</f>
        <v>17</v>
      </c>
      <c r="H141" s="48">
        <f t="shared" si="10"/>
        <v>1.1825593366537745E-4</v>
      </c>
      <c r="I141" s="48">
        <f t="shared" si="11"/>
        <v>0.98946826567238955</v>
      </c>
      <c r="K141" s="72"/>
      <c r="L141" s="72"/>
    </row>
    <row r="142" spans="2:12" x14ac:dyDescent="0.2">
      <c r="B142" s="44">
        <f>'NEG Commercial'!K142</f>
        <v>2359</v>
      </c>
      <c r="C142" s="45">
        <f>IF('NEG Commercial NonWin'!B142&gt;40,40*(Rates!$E$13+Rates!$E$17)+('NEG Commercial NonWin'!B142-40)*(Rates!$E$13+Rates!$E$19),'NEG Commercial NonWin'!B142*(Rates!$E$13+Rates!$E$17))+Rates!$E$26</f>
        <v>1379.7038699999998</v>
      </c>
      <c r="D142" s="45">
        <f>IF('NEG Commercial NonWin'!B142&gt;40,40*(Rates!$F$13+Rates!$F$17)+('NEG Commercial NonWin'!B142-40)*(Rates!$F$13+Rates!$F$19),'NEG Commercial NonWin'!B142*(Rates!$F$13+Rates!$F$17))+Rates!$F$26</f>
        <v>1757.8279799999998</v>
      </c>
      <c r="E142" s="46">
        <f t="shared" si="8"/>
        <v>378.12410999999997</v>
      </c>
      <c r="F142" s="47">
        <f t="shared" si="9"/>
        <v>0.27406178834592965</v>
      </c>
      <c r="G142" s="51">
        <f>'NEG Commercial'!M142</f>
        <v>19</v>
      </c>
      <c r="H142" s="48">
        <f t="shared" si="10"/>
        <v>1.3216839644953951E-4</v>
      </c>
      <c r="I142" s="48">
        <f t="shared" si="11"/>
        <v>0.98960043406883913</v>
      </c>
      <c r="K142" s="72"/>
      <c r="L142" s="72"/>
    </row>
    <row r="143" spans="2:12" x14ac:dyDescent="0.2">
      <c r="B143" s="44">
        <f>'NEG Commercial'!K143</f>
        <v>2379</v>
      </c>
      <c r="C143" s="45">
        <f>IF('NEG Commercial NonWin'!B143&gt;40,40*(Rates!$E$13+Rates!$E$17)+('NEG Commercial NonWin'!B143-40)*(Rates!$E$13+Rates!$E$19),'NEG Commercial NonWin'!B143*(Rates!$E$13+Rates!$E$17))+Rates!$E$26</f>
        <v>1391.02647</v>
      </c>
      <c r="D143" s="45">
        <f>IF('NEG Commercial NonWin'!B143&gt;40,40*(Rates!$F$13+Rates!$F$17)+('NEG Commercial NonWin'!B143-40)*(Rates!$F$13+Rates!$F$19),'NEG Commercial NonWin'!B143*(Rates!$F$13+Rates!$F$17))+Rates!$F$26</f>
        <v>1772.3563799999999</v>
      </c>
      <c r="E143" s="46">
        <f t="shared" si="8"/>
        <v>381.32990999999993</v>
      </c>
      <c r="F143" s="47">
        <f t="shared" si="9"/>
        <v>0.27413562446442874</v>
      </c>
      <c r="G143" s="51">
        <f>'NEG Commercial'!M143</f>
        <v>17</v>
      </c>
      <c r="H143" s="48">
        <f t="shared" si="10"/>
        <v>1.1825593366537745E-4</v>
      </c>
      <c r="I143" s="48">
        <f t="shared" si="11"/>
        <v>0.98971869000250445</v>
      </c>
      <c r="K143" s="72"/>
      <c r="L143" s="72"/>
    </row>
    <row r="144" spans="2:12" x14ac:dyDescent="0.2">
      <c r="B144" s="44">
        <f>'NEG Commercial'!K144</f>
        <v>2399</v>
      </c>
      <c r="C144" s="45">
        <f>IF('NEG Commercial NonWin'!B144&gt;40,40*(Rates!$E$13+Rates!$E$17)+('NEG Commercial NonWin'!B144-40)*(Rates!$E$13+Rates!$E$19),'NEG Commercial NonWin'!B144*(Rates!$E$13+Rates!$E$17))+Rates!$E$26</f>
        <v>1402.34907</v>
      </c>
      <c r="D144" s="45">
        <f>IF('NEG Commercial NonWin'!B144&gt;40,40*(Rates!$F$13+Rates!$F$17)+('NEG Commercial NonWin'!B144-40)*(Rates!$F$13+Rates!$F$19),'NEG Commercial NonWin'!B144*(Rates!$F$13+Rates!$F$17))+Rates!$F$26</f>
        <v>1786.8847799999999</v>
      </c>
      <c r="E144" s="46">
        <f t="shared" si="8"/>
        <v>384.53570999999988</v>
      </c>
      <c r="F144" s="47">
        <f t="shared" si="9"/>
        <v>0.27420826827374717</v>
      </c>
      <c r="G144" s="51">
        <f>'NEG Commercial'!M144</f>
        <v>17</v>
      </c>
      <c r="H144" s="48">
        <f t="shared" si="10"/>
        <v>1.1825593366537745E-4</v>
      </c>
      <c r="I144" s="48">
        <f t="shared" si="11"/>
        <v>0.98983694593616978</v>
      </c>
      <c r="K144" s="72"/>
      <c r="L144" s="72"/>
    </row>
    <row r="145" spans="2:12" x14ac:dyDescent="0.2">
      <c r="B145" s="44">
        <f>'NEG Commercial'!K145</f>
        <v>2419</v>
      </c>
      <c r="C145" s="45">
        <f>IF('NEG Commercial NonWin'!B145&gt;40,40*(Rates!$E$13+Rates!$E$17)+('NEG Commercial NonWin'!B145-40)*(Rates!$E$13+Rates!$E$19),'NEG Commercial NonWin'!B145*(Rates!$E$13+Rates!$E$17))+Rates!$E$26</f>
        <v>1413.6716699999999</v>
      </c>
      <c r="D145" s="45">
        <f>IF('NEG Commercial NonWin'!B145&gt;40,40*(Rates!$F$13+Rates!$F$17)+('NEG Commercial NonWin'!B145-40)*(Rates!$F$13+Rates!$F$19),'NEG Commercial NonWin'!B145*(Rates!$F$13+Rates!$F$17))+Rates!$F$26</f>
        <v>1801.4131799999998</v>
      </c>
      <c r="E145" s="46">
        <f t="shared" si="8"/>
        <v>387.74150999999983</v>
      </c>
      <c r="F145" s="47">
        <f t="shared" si="9"/>
        <v>0.27427974842277192</v>
      </c>
      <c r="G145" s="51">
        <f>'NEG Commercial'!M145</f>
        <v>22</v>
      </c>
      <c r="H145" s="48">
        <f t="shared" si="10"/>
        <v>1.5303709062578259E-4</v>
      </c>
      <c r="I145" s="48">
        <f t="shared" si="11"/>
        <v>0.98998998302679553</v>
      </c>
      <c r="K145" s="72"/>
      <c r="L145" s="72"/>
    </row>
    <row r="146" spans="2:12" x14ac:dyDescent="0.2">
      <c r="B146" s="44">
        <f>'NEG Commercial'!K146</f>
        <v>2439</v>
      </c>
      <c r="C146" s="45">
        <f>IF('NEG Commercial NonWin'!B146&gt;40,40*(Rates!$E$13+Rates!$E$17)+('NEG Commercial NonWin'!B146-40)*(Rates!$E$13+Rates!$E$19),'NEG Commercial NonWin'!B146*(Rates!$E$13+Rates!$E$17))+Rates!$E$26</f>
        <v>1424.9942699999999</v>
      </c>
      <c r="D146" s="45">
        <f>IF('NEG Commercial NonWin'!B146&gt;40,40*(Rates!$F$13+Rates!$F$17)+('NEG Commercial NonWin'!B146-40)*(Rates!$F$13+Rates!$F$19),'NEG Commercial NonWin'!B146*(Rates!$F$13+Rates!$F$17))+Rates!$F$26</f>
        <v>1815.9415799999999</v>
      </c>
      <c r="E146" s="46">
        <f t="shared" si="8"/>
        <v>390.94731000000002</v>
      </c>
      <c r="F146" s="47">
        <f t="shared" si="9"/>
        <v>0.27435009264984628</v>
      </c>
      <c r="G146" s="51">
        <f>'NEG Commercial'!M146</f>
        <v>9</v>
      </c>
      <c r="H146" s="48">
        <f t="shared" si="10"/>
        <v>6.2606082528729242E-5</v>
      </c>
      <c r="I146" s="48">
        <f t="shared" si="11"/>
        <v>0.99005258910932425</v>
      </c>
      <c r="K146" s="72"/>
      <c r="L146" s="72"/>
    </row>
    <row r="147" spans="2:12" x14ac:dyDescent="0.2">
      <c r="B147" s="44">
        <f>'NEG Commercial'!K147</f>
        <v>2459</v>
      </c>
      <c r="C147" s="45">
        <f>IF('NEG Commercial NonWin'!B147&gt;40,40*(Rates!$E$13+Rates!$E$17)+('NEG Commercial NonWin'!B147-40)*(Rates!$E$13+Rates!$E$19),'NEG Commercial NonWin'!B147*(Rates!$E$13+Rates!$E$17))+Rates!$E$26</f>
        <v>1436.3168699999999</v>
      </c>
      <c r="D147" s="45">
        <f>IF('NEG Commercial NonWin'!B147&gt;40,40*(Rates!$F$13+Rates!$F$17)+('NEG Commercial NonWin'!B147-40)*(Rates!$F$13+Rates!$F$19),'NEG Commercial NonWin'!B147*(Rates!$F$13+Rates!$F$17))+Rates!$F$26</f>
        <v>1830.4699799999999</v>
      </c>
      <c r="E147" s="46">
        <f t="shared" si="8"/>
        <v>394.15310999999997</v>
      </c>
      <c r="F147" s="47">
        <f t="shared" si="9"/>
        <v>0.27441932781865885</v>
      </c>
      <c r="G147" s="51">
        <f>'NEG Commercial'!M147</f>
        <v>16</v>
      </c>
      <c r="H147" s="48">
        <f t="shared" si="10"/>
        <v>1.1129970227329642E-4</v>
      </c>
      <c r="I147" s="48">
        <f t="shared" si="11"/>
        <v>0.99016388881159756</v>
      </c>
      <c r="K147" s="72"/>
      <c r="L147" s="72"/>
    </row>
    <row r="148" spans="2:12" x14ac:dyDescent="0.2">
      <c r="B148" s="44">
        <f>'NEG Commercial'!K148</f>
        <v>2479</v>
      </c>
      <c r="C148" s="45">
        <f>IF('NEG Commercial NonWin'!B148&gt;40,40*(Rates!$E$13+Rates!$E$17)+('NEG Commercial NonWin'!B148-40)*(Rates!$E$13+Rates!$E$19),'NEG Commercial NonWin'!B148*(Rates!$E$13+Rates!$E$17))+Rates!$E$26</f>
        <v>1447.6394699999998</v>
      </c>
      <c r="D148" s="45">
        <f>IF('NEG Commercial NonWin'!B148&gt;40,40*(Rates!$F$13+Rates!$F$17)+('NEG Commercial NonWin'!B148-40)*(Rates!$F$13+Rates!$F$19),'NEG Commercial NonWin'!B148*(Rates!$F$13+Rates!$F$17))+Rates!$F$26</f>
        <v>1844.9983799999998</v>
      </c>
      <c r="E148" s="46">
        <f t="shared" si="8"/>
        <v>397.35890999999992</v>
      </c>
      <c r="F148" s="47">
        <f t="shared" si="9"/>
        <v>0.27448747995244976</v>
      </c>
      <c r="G148" s="51">
        <f>'NEG Commercial'!M148</f>
        <v>10</v>
      </c>
      <c r="H148" s="48">
        <f t="shared" si="10"/>
        <v>6.9562313920810268E-5</v>
      </c>
      <c r="I148" s="48">
        <f t="shared" si="11"/>
        <v>0.99023345112551842</v>
      </c>
      <c r="K148" s="72"/>
      <c r="L148" s="72"/>
    </row>
    <row r="149" spans="2:12" x14ac:dyDescent="0.2">
      <c r="B149" s="44">
        <f>'NEG Commercial'!K149</f>
        <v>2499</v>
      </c>
      <c r="C149" s="45">
        <f>IF('NEG Commercial NonWin'!B149&gt;40,40*(Rates!$E$13+Rates!$E$17)+('NEG Commercial NonWin'!B149-40)*(Rates!$E$13+Rates!$E$19),'NEG Commercial NonWin'!B149*(Rates!$E$13+Rates!$E$17))+Rates!$E$26</f>
        <v>1458.9620699999998</v>
      </c>
      <c r="D149" s="45">
        <f>IF('NEG Commercial NonWin'!B149&gt;40,40*(Rates!$F$13+Rates!$F$17)+('NEG Commercial NonWin'!B149-40)*(Rates!$F$13+Rates!$F$19),'NEG Commercial NonWin'!B149*(Rates!$F$13+Rates!$F$17))+Rates!$F$26</f>
        <v>1859.5267799999999</v>
      </c>
      <c r="E149" s="46">
        <f t="shared" si="8"/>
        <v>400.5647100000001</v>
      </c>
      <c r="F149" s="47">
        <f t="shared" si="9"/>
        <v>0.27455457426662239</v>
      </c>
      <c r="G149" s="51">
        <f>'NEG Commercial'!M149</f>
        <v>11</v>
      </c>
      <c r="H149" s="48">
        <f t="shared" si="10"/>
        <v>7.6518545312891293E-5</v>
      </c>
      <c r="I149" s="48">
        <f t="shared" si="11"/>
        <v>0.99030996967083129</v>
      </c>
      <c r="K149" s="72"/>
      <c r="L149" s="72"/>
    </row>
    <row r="150" spans="2:12" x14ac:dyDescent="0.2">
      <c r="B150" s="44">
        <f>'NEG Commercial'!K150</f>
        <v>2519</v>
      </c>
      <c r="C150" s="45">
        <f>IF('NEG Commercial NonWin'!B150&gt;40,40*(Rates!$E$13+Rates!$E$17)+('NEG Commercial NonWin'!B150-40)*(Rates!$E$13+Rates!$E$19),'NEG Commercial NonWin'!B150*(Rates!$E$13+Rates!$E$17))+Rates!$E$26</f>
        <v>1470.28467</v>
      </c>
      <c r="D150" s="45">
        <f>IF('NEG Commercial NonWin'!B150&gt;40,40*(Rates!$F$13+Rates!$F$17)+('NEG Commercial NonWin'!B150-40)*(Rates!$F$13+Rates!$F$19),'NEG Commercial NonWin'!B150*(Rates!$F$13+Rates!$F$17))+Rates!$F$26</f>
        <v>1874.0551799999998</v>
      </c>
      <c r="E150" s="46">
        <f t="shared" si="8"/>
        <v>403.77050999999983</v>
      </c>
      <c r="F150" s="47">
        <f t="shared" si="9"/>
        <v>0.27462063519984864</v>
      </c>
      <c r="G150" s="51">
        <f>'NEG Commercial'!M150</f>
        <v>14</v>
      </c>
      <c r="H150" s="48">
        <f t="shared" si="10"/>
        <v>9.7387239489134369E-5</v>
      </c>
      <c r="I150" s="48">
        <f t="shared" si="11"/>
        <v>0.99040735691032045</v>
      </c>
      <c r="K150" s="72"/>
      <c r="L150" s="72"/>
    </row>
    <row r="151" spans="2:12" x14ac:dyDescent="0.2">
      <c r="B151" s="44">
        <f>'NEG Commercial'!K151</f>
        <v>2539</v>
      </c>
      <c r="C151" s="45">
        <f>IF('NEG Commercial NonWin'!B151&gt;40,40*(Rates!$E$13+Rates!$E$17)+('NEG Commercial NonWin'!B151-40)*(Rates!$E$13+Rates!$E$19),'NEG Commercial NonWin'!B151*(Rates!$E$13+Rates!$E$17))+Rates!$E$26</f>
        <v>1481.60727</v>
      </c>
      <c r="D151" s="45">
        <f>IF('NEG Commercial NonWin'!B151&gt;40,40*(Rates!$F$13+Rates!$F$17)+('NEG Commercial NonWin'!B151-40)*(Rates!$F$13+Rates!$F$19),'NEG Commercial NonWin'!B151*(Rates!$F$13+Rates!$F$17))+Rates!$F$26</f>
        <v>1888.58358</v>
      </c>
      <c r="E151" s="46">
        <f t="shared" si="8"/>
        <v>406.97631000000001</v>
      </c>
      <c r="F151" s="47">
        <f t="shared" si="9"/>
        <v>0.27468568644374969</v>
      </c>
      <c r="G151" s="51">
        <f>'NEG Commercial'!M151</f>
        <v>15</v>
      </c>
      <c r="H151" s="48">
        <f t="shared" si="10"/>
        <v>1.0434347088121539E-4</v>
      </c>
      <c r="I151" s="48">
        <f t="shared" si="11"/>
        <v>0.99051170038120162</v>
      </c>
      <c r="K151" s="72"/>
      <c r="L151" s="72"/>
    </row>
    <row r="152" spans="2:12" x14ac:dyDescent="0.2">
      <c r="B152" s="44">
        <f>'NEG Commercial'!K152</f>
        <v>2559</v>
      </c>
      <c r="C152" s="45">
        <f>IF('NEG Commercial NonWin'!B152&gt;40,40*(Rates!$E$13+Rates!$E$17)+('NEG Commercial NonWin'!B152-40)*(Rates!$E$13+Rates!$E$19),'NEG Commercial NonWin'!B152*(Rates!$E$13+Rates!$E$17))+Rates!$E$26</f>
        <v>1492.9298699999999</v>
      </c>
      <c r="D152" s="45">
        <f>IF('NEG Commercial NonWin'!B152&gt;40,40*(Rates!$F$13+Rates!$F$17)+('NEG Commercial NonWin'!B152-40)*(Rates!$F$13+Rates!$F$19),'NEG Commercial NonWin'!B152*(Rates!$F$13+Rates!$F$17))+Rates!$F$26</f>
        <v>1903.1119799999999</v>
      </c>
      <c r="E152" s="46">
        <f t="shared" si="8"/>
        <v>410.18210999999997</v>
      </c>
      <c r="F152" s="47">
        <f t="shared" si="9"/>
        <v>0.27474975097122278</v>
      </c>
      <c r="G152" s="51">
        <f>'NEG Commercial'!M152</f>
        <v>11</v>
      </c>
      <c r="H152" s="48">
        <f t="shared" si="10"/>
        <v>7.6518545312891293E-5</v>
      </c>
      <c r="I152" s="48">
        <f t="shared" si="11"/>
        <v>0.9905882189265145</v>
      </c>
      <c r="K152" s="72"/>
      <c r="L152" s="72"/>
    </row>
    <row r="153" spans="2:12" x14ac:dyDescent="0.2">
      <c r="B153" s="44">
        <f>'NEG Commercial'!K153</f>
        <v>2579</v>
      </c>
      <c r="C153" s="45">
        <f>IF('NEG Commercial NonWin'!B153&gt;40,40*(Rates!$E$13+Rates!$E$17)+('NEG Commercial NonWin'!B153-40)*(Rates!$E$13+Rates!$E$19),'NEG Commercial NonWin'!B153*(Rates!$E$13+Rates!$E$17))+Rates!$E$26</f>
        <v>1504.2524699999999</v>
      </c>
      <c r="D153" s="45">
        <f>IF('NEG Commercial NonWin'!B153&gt;40,40*(Rates!$F$13+Rates!$F$17)+('NEG Commercial NonWin'!B153-40)*(Rates!$F$13+Rates!$F$19),'NEG Commercial NonWin'!B153*(Rates!$F$13+Rates!$F$17))+Rates!$F$26</f>
        <v>1917.6403799999998</v>
      </c>
      <c r="E153" s="46">
        <f t="shared" si="8"/>
        <v>413.38790999999992</v>
      </c>
      <c r="F153" s="47">
        <f t="shared" si="9"/>
        <v>0.27481285106349196</v>
      </c>
      <c r="G153" s="51">
        <f>'NEG Commercial'!M153</f>
        <v>18</v>
      </c>
      <c r="H153" s="48">
        <f t="shared" si="10"/>
        <v>1.2521216505745848E-4</v>
      </c>
      <c r="I153" s="48">
        <f t="shared" si="11"/>
        <v>0.99071343109157195</v>
      </c>
      <c r="K153" s="72"/>
      <c r="L153" s="72"/>
    </row>
    <row r="154" spans="2:12" x14ac:dyDescent="0.2">
      <c r="B154" s="44">
        <f>'NEG Commercial'!K154</f>
        <v>2599</v>
      </c>
      <c r="C154" s="45">
        <f>IF('NEG Commercial NonWin'!B154&gt;40,40*(Rates!$E$13+Rates!$E$17)+('NEG Commercial NonWin'!B154-40)*(Rates!$E$13+Rates!$E$19),'NEG Commercial NonWin'!B154*(Rates!$E$13+Rates!$E$17))+Rates!$E$26</f>
        <v>1515.5750699999999</v>
      </c>
      <c r="D154" s="45">
        <f>IF('NEG Commercial NonWin'!B154&gt;40,40*(Rates!$F$13+Rates!$F$17)+('NEG Commercial NonWin'!B154-40)*(Rates!$F$13+Rates!$F$19),'NEG Commercial NonWin'!B154*(Rates!$F$13+Rates!$F$17))+Rates!$F$26</f>
        <v>1932.16878</v>
      </c>
      <c r="E154" s="46">
        <f t="shared" si="8"/>
        <v>416.5937100000001</v>
      </c>
      <c r="F154" s="47">
        <f t="shared" si="9"/>
        <v>0.2748750083359448</v>
      </c>
      <c r="G154" s="51">
        <f>'NEG Commercial'!M154</f>
        <v>17</v>
      </c>
      <c r="H154" s="48">
        <f t="shared" si="10"/>
        <v>1.1825593366537745E-4</v>
      </c>
      <c r="I154" s="48">
        <f t="shared" si="11"/>
        <v>0.99083168702523727</v>
      </c>
      <c r="K154" s="72"/>
      <c r="L154" s="72"/>
    </row>
    <row r="155" spans="2:12" x14ac:dyDescent="0.2">
      <c r="B155" s="44">
        <f>'NEG Commercial'!K155</f>
        <v>2619</v>
      </c>
      <c r="C155" s="45">
        <f>IF('NEG Commercial NonWin'!B155&gt;40,40*(Rates!$E$13+Rates!$E$17)+('NEG Commercial NonWin'!B155-40)*(Rates!$E$13+Rates!$E$19),'NEG Commercial NonWin'!B155*(Rates!$E$13+Rates!$E$17))+Rates!$E$26</f>
        <v>1526.8976699999998</v>
      </c>
      <c r="D155" s="45">
        <f>IF('NEG Commercial NonWin'!B155&gt;40,40*(Rates!$F$13+Rates!$F$17)+('NEG Commercial NonWin'!B155-40)*(Rates!$F$13+Rates!$F$19),'NEG Commercial NonWin'!B155*(Rates!$F$13+Rates!$F$17))+Rates!$F$26</f>
        <v>1946.6971799999999</v>
      </c>
      <c r="E155" s="46">
        <f t="shared" si="8"/>
        <v>419.79951000000005</v>
      </c>
      <c r="F155" s="47">
        <f t="shared" si="9"/>
        <v>0.27493624376281883</v>
      </c>
      <c r="G155" s="51">
        <f>'NEG Commercial'!M155</f>
        <v>12</v>
      </c>
      <c r="H155" s="48">
        <f t="shared" si="10"/>
        <v>8.3474776704972319E-5</v>
      </c>
      <c r="I155" s="48">
        <f t="shared" si="11"/>
        <v>0.99091516180194228</v>
      </c>
      <c r="K155" s="72"/>
      <c r="L155" s="72"/>
    </row>
    <row r="156" spans="2:12" x14ac:dyDescent="0.2">
      <c r="B156" s="44">
        <f>'NEG Commercial'!K156</f>
        <v>2639</v>
      </c>
      <c r="C156" s="45">
        <f>IF('NEG Commercial NonWin'!B156&gt;40,40*(Rates!$E$13+Rates!$E$17)+('NEG Commercial NonWin'!B156-40)*(Rates!$E$13+Rates!$E$19),'NEG Commercial NonWin'!B156*(Rates!$E$13+Rates!$E$17))+Rates!$E$26</f>
        <v>1538.2202699999998</v>
      </c>
      <c r="D156" s="45">
        <f>IF('NEG Commercial NonWin'!B156&gt;40,40*(Rates!$F$13+Rates!$F$17)+('NEG Commercial NonWin'!B156-40)*(Rates!$F$13+Rates!$F$19),'NEG Commercial NonWin'!B156*(Rates!$F$13+Rates!$F$17))+Rates!$F$26</f>
        <v>1961.2255799999998</v>
      </c>
      <c r="E156" s="46">
        <f t="shared" si="8"/>
        <v>423.00531000000001</v>
      </c>
      <c r="F156" s="47">
        <f t="shared" si="9"/>
        <v>0.27499657770079966</v>
      </c>
      <c r="G156" s="51">
        <f>'NEG Commercial'!M156</f>
        <v>14</v>
      </c>
      <c r="H156" s="48">
        <f t="shared" si="10"/>
        <v>9.7387239489134369E-5</v>
      </c>
      <c r="I156" s="48">
        <f t="shared" si="11"/>
        <v>0.99101254904143143</v>
      </c>
      <c r="K156" s="72"/>
      <c r="L156" s="72"/>
    </row>
    <row r="157" spans="2:12" x14ac:dyDescent="0.2">
      <c r="B157" s="44">
        <f>'NEG Commercial'!K157</f>
        <v>2659</v>
      </c>
      <c r="C157" s="45">
        <f>IF('NEG Commercial NonWin'!B157&gt;40,40*(Rates!$E$13+Rates!$E$17)+('NEG Commercial NonWin'!B157-40)*(Rates!$E$13+Rates!$E$19),'NEG Commercial NonWin'!B157*(Rates!$E$13+Rates!$E$17))+Rates!$E$26</f>
        <v>1549.54287</v>
      </c>
      <c r="D157" s="45">
        <f>IF('NEG Commercial NonWin'!B157&gt;40,40*(Rates!$F$13+Rates!$F$17)+('NEG Commercial NonWin'!B157-40)*(Rates!$F$13+Rates!$F$19),'NEG Commercial NonWin'!B157*(Rates!$F$13+Rates!$F$17))+Rates!$F$26</f>
        <v>1975.75398</v>
      </c>
      <c r="E157" s="46">
        <f t="shared" si="8"/>
        <v>426.21110999999996</v>
      </c>
      <c r="F157" s="47">
        <f t="shared" si="9"/>
        <v>0.27505602991158284</v>
      </c>
      <c r="G157" s="51">
        <f>'NEG Commercial'!M157</f>
        <v>9</v>
      </c>
      <c r="H157" s="48">
        <f t="shared" si="10"/>
        <v>6.2606082528729242E-5</v>
      </c>
      <c r="I157" s="48">
        <f t="shared" si="11"/>
        <v>0.99107515512396016</v>
      </c>
      <c r="K157" s="72"/>
      <c r="L157" s="72"/>
    </row>
    <row r="158" spans="2:12" x14ac:dyDescent="0.2">
      <c r="B158" s="44">
        <f>'NEG Commercial'!K158</f>
        <v>2679</v>
      </c>
      <c r="C158" s="45">
        <f>IF('NEG Commercial NonWin'!B158&gt;40,40*(Rates!$E$13+Rates!$E$17)+('NEG Commercial NonWin'!B158-40)*(Rates!$E$13+Rates!$E$19),'NEG Commercial NonWin'!B158*(Rates!$E$13+Rates!$E$17))+Rates!$E$26</f>
        <v>1560.86547</v>
      </c>
      <c r="D158" s="45">
        <f>IF('NEG Commercial NonWin'!B158&gt;40,40*(Rates!$F$13+Rates!$F$17)+('NEG Commercial NonWin'!B158-40)*(Rates!$F$13+Rates!$F$19),'NEG Commercial NonWin'!B158*(Rates!$F$13+Rates!$F$17))+Rates!$F$26</f>
        <v>1990.2823799999999</v>
      </c>
      <c r="E158" s="46">
        <f t="shared" si="8"/>
        <v>429.41690999999992</v>
      </c>
      <c r="F158" s="47">
        <f t="shared" si="9"/>
        <v>0.27511461958345451</v>
      </c>
      <c r="G158" s="51">
        <f>'NEG Commercial'!M158</f>
        <v>12</v>
      </c>
      <c r="H158" s="48">
        <f t="shared" si="10"/>
        <v>8.3474776704972319E-5</v>
      </c>
      <c r="I158" s="48">
        <f t="shared" si="11"/>
        <v>0.99115862990066517</v>
      </c>
      <c r="K158" s="72"/>
      <c r="L158" s="72"/>
    </row>
    <row r="159" spans="2:12" x14ac:dyDescent="0.2">
      <c r="B159" s="44">
        <f>'NEG Commercial'!K159</f>
        <v>2699</v>
      </c>
      <c r="C159" s="45">
        <f>IF('NEG Commercial NonWin'!B159&gt;40,40*(Rates!$E$13+Rates!$E$17)+('NEG Commercial NonWin'!B159-40)*(Rates!$E$13+Rates!$E$19),'NEG Commercial NonWin'!B159*(Rates!$E$13+Rates!$E$17))+Rates!$E$26</f>
        <v>1572.1880699999999</v>
      </c>
      <c r="D159" s="45">
        <f>IF('NEG Commercial NonWin'!B159&gt;40,40*(Rates!$F$13+Rates!$F$17)+('NEG Commercial NonWin'!B159-40)*(Rates!$F$13+Rates!$F$19),'NEG Commercial NonWin'!B159*(Rates!$F$13+Rates!$F$17))+Rates!$F$26</f>
        <v>2004.8107799999998</v>
      </c>
      <c r="E159" s="46">
        <f t="shared" si="8"/>
        <v>432.62270999999987</v>
      </c>
      <c r="F159" s="47">
        <f t="shared" si="9"/>
        <v>0.27517236535193901</v>
      </c>
      <c r="G159" s="51">
        <f>'NEG Commercial'!M159</f>
        <v>6</v>
      </c>
      <c r="H159" s="48">
        <f t="shared" si="10"/>
        <v>4.1737388352486159E-5</v>
      </c>
      <c r="I159" s="48">
        <f t="shared" si="11"/>
        <v>0.99120036728901761</v>
      </c>
      <c r="K159" s="72"/>
      <c r="L159" s="72"/>
    </row>
    <row r="160" spans="2:12" x14ac:dyDescent="0.2">
      <c r="B160" s="44">
        <f>'NEG Commercial'!K160</f>
        <v>2719</v>
      </c>
      <c r="C160" s="45">
        <f>IF('NEG Commercial NonWin'!B160&gt;40,40*(Rates!$E$13+Rates!$E$17)+('NEG Commercial NonWin'!B160-40)*(Rates!$E$13+Rates!$E$19),'NEG Commercial NonWin'!B160*(Rates!$E$13+Rates!$E$17))+Rates!$E$26</f>
        <v>1583.5106699999999</v>
      </c>
      <c r="D160" s="45">
        <f>IF('NEG Commercial NonWin'!B160&gt;40,40*(Rates!$F$13+Rates!$F$17)+('NEG Commercial NonWin'!B160-40)*(Rates!$F$13+Rates!$F$19),'NEG Commercial NonWin'!B160*(Rates!$F$13+Rates!$F$17))+Rates!$F$26</f>
        <v>2019.3391799999999</v>
      </c>
      <c r="E160" s="46">
        <f t="shared" si="8"/>
        <v>435.82851000000005</v>
      </c>
      <c r="F160" s="47">
        <f t="shared" si="9"/>
        <v>0.27522928531956153</v>
      </c>
      <c r="G160" s="51">
        <f>'NEG Commercial'!M160</f>
        <v>12</v>
      </c>
      <c r="H160" s="48">
        <f t="shared" si="10"/>
        <v>8.3474776704972319E-5</v>
      </c>
      <c r="I160" s="48">
        <f t="shared" si="11"/>
        <v>0.99128384206572262</v>
      </c>
      <c r="K160" s="72"/>
      <c r="L160" s="72"/>
    </row>
    <row r="161" spans="2:12" x14ac:dyDescent="0.2">
      <c r="B161" s="44">
        <f>'NEG Commercial'!K161</f>
        <v>2739</v>
      </c>
      <c r="C161" s="45">
        <f>IF('NEG Commercial NonWin'!B161&gt;40,40*(Rates!$E$13+Rates!$E$17)+('NEG Commercial NonWin'!B161-40)*(Rates!$E$13+Rates!$E$19),'NEG Commercial NonWin'!B161*(Rates!$E$13+Rates!$E$17))+Rates!$E$26</f>
        <v>1594.8332699999999</v>
      </c>
      <c r="D161" s="45">
        <f>IF('NEG Commercial NonWin'!B161&gt;40,40*(Rates!$F$13+Rates!$F$17)+('NEG Commercial NonWin'!B161-40)*(Rates!$F$13+Rates!$F$19),'NEG Commercial NonWin'!B161*(Rates!$F$13+Rates!$F$17))+Rates!$F$26</f>
        <v>2033.8675799999999</v>
      </c>
      <c r="E161" s="46">
        <f t="shared" si="8"/>
        <v>439.03431</v>
      </c>
      <c r="F161" s="47">
        <f t="shared" si="9"/>
        <v>0.27528539707476762</v>
      </c>
      <c r="G161" s="51">
        <f>'NEG Commercial'!M161</f>
        <v>14</v>
      </c>
      <c r="H161" s="48">
        <f t="shared" si="10"/>
        <v>9.7387239489134369E-5</v>
      </c>
      <c r="I161" s="48">
        <f t="shared" si="11"/>
        <v>0.99138122930521178</v>
      </c>
      <c r="K161" s="72"/>
      <c r="L161" s="72"/>
    </row>
    <row r="162" spans="2:12" x14ac:dyDescent="0.2">
      <c r="B162" s="44">
        <f>'NEG Commercial'!K162</f>
        <v>2759</v>
      </c>
      <c r="C162" s="45">
        <f>IF('NEG Commercial NonWin'!B162&gt;40,40*(Rates!$E$13+Rates!$E$17)+('NEG Commercial NonWin'!B162-40)*(Rates!$E$13+Rates!$E$19),'NEG Commercial NonWin'!B162*(Rates!$E$13+Rates!$E$17))+Rates!$E$26</f>
        <v>1606.1558699999998</v>
      </c>
      <c r="D162" s="45">
        <f>IF('NEG Commercial NonWin'!B162&gt;40,40*(Rates!$F$13+Rates!$F$17)+('NEG Commercial NonWin'!B162-40)*(Rates!$F$13+Rates!$F$19),'NEG Commercial NonWin'!B162*(Rates!$F$13+Rates!$F$17))+Rates!$F$26</f>
        <v>2048.3959799999998</v>
      </c>
      <c r="E162" s="46">
        <f t="shared" si="8"/>
        <v>442.24010999999996</v>
      </c>
      <c r="F162" s="47">
        <f t="shared" si="9"/>
        <v>0.27534071771004393</v>
      </c>
      <c r="G162" s="51">
        <f>'NEG Commercial'!M162</f>
        <v>11</v>
      </c>
      <c r="H162" s="48">
        <f t="shared" si="10"/>
        <v>7.6518545312891293E-5</v>
      </c>
      <c r="I162" s="48">
        <f t="shared" si="11"/>
        <v>0.99145774785052465</v>
      </c>
      <c r="K162" s="72"/>
      <c r="L162" s="72"/>
    </row>
    <row r="163" spans="2:12" x14ac:dyDescent="0.2">
      <c r="B163" s="44">
        <f>'NEG Commercial'!K163</f>
        <v>2779</v>
      </c>
      <c r="C163" s="45">
        <f>IF('NEG Commercial NonWin'!B163&gt;40,40*(Rates!$E$13+Rates!$E$17)+('NEG Commercial NonWin'!B163-40)*(Rates!$E$13+Rates!$E$19),'NEG Commercial NonWin'!B163*(Rates!$E$13+Rates!$E$17))+Rates!$E$26</f>
        <v>1617.47847</v>
      </c>
      <c r="D163" s="45">
        <f>IF('NEG Commercial NonWin'!B163&gt;40,40*(Rates!$F$13+Rates!$F$17)+('NEG Commercial NonWin'!B163-40)*(Rates!$F$13+Rates!$F$19),'NEG Commercial NonWin'!B163*(Rates!$F$13+Rates!$F$17))+Rates!$F$26</f>
        <v>2062.9243799999999</v>
      </c>
      <c r="E163" s="46">
        <f t="shared" si="8"/>
        <v>445.44590999999991</v>
      </c>
      <c r="F163" s="47">
        <f t="shared" si="9"/>
        <v>0.27539526383927687</v>
      </c>
      <c r="G163" s="51">
        <f>'NEG Commercial'!M163</f>
        <v>12</v>
      </c>
      <c r="H163" s="48">
        <f t="shared" si="10"/>
        <v>8.3474776704972319E-5</v>
      </c>
      <c r="I163" s="48">
        <f t="shared" si="11"/>
        <v>0.99154122262722966</v>
      </c>
      <c r="K163" s="72"/>
      <c r="L163" s="72"/>
    </row>
    <row r="164" spans="2:12" x14ac:dyDescent="0.2">
      <c r="B164" s="44">
        <f>'NEG Commercial'!K164</f>
        <v>2799</v>
      </c>
      <c r="C164" s="45">
        <f>IF('NEG Commercial NonWin'!B164&gt;40,40*(Rates!$E$13+Rates!$E$17)+('NEG Commercial NonWin'!B164-40)*(Rates!$E$13+Rates!$E$19),'NEG Commercial NonWin'!B164*(Rates!$E$13+Rates!$E$17))+Rates!$E$26</f>
        <v>1628.80107</v>
      </c>
      <c r="D164" s="45">
        <f>IF('NEG Commercial NonWin'!B164&gt;40,40*(Rates!$F$13+Rates!$F$17)+('NEG Commercial NonWin'!B164-40)*(Rates!$F$13+Rates!$F$19),'NEG Commercial NonWin'!B164*(Rates!$F$13+Rates!$F$17))+Rates!$F$26</f>
        <v>2077.4527800000001</v>
      </c>
      <c r="E164" s="46">
        <f t="shared" si="8"/>
        <v>448.65171000000009</v>
      </c>
      <c r="F164" s="47">
        <f t="shared" si="9"/>
        <v>0.27544905161438782</v>
      </c>
      <c r="G164" s="51">
        <f>'NEG Commercial'!M164</f>
        <v>8</v>
      </c>
      <c r="H164" s="48">
        <f t="shared" si="10"/>
        <v>5.564985113664821E-5</v>
      </c>
      <c r="I164" s="48">
        <f t="shared" si="11"/>
        <v>0.99159687247836625</v>
      </c>
      <c r="K164" s="72"/>
      <c r="L164" s="72"/>
    </row>
    <row r="165" spans="2:12" x14ac:dyDescent="0.2">
      <c r="B165" s="44">
        <f>'NEG Commercial'!K165</f>
        <v>2819</v>
      </c>
      <c r="C165" s="45">
        <f>IF('NEG Commercial NonWin'!B165&gt;40,40*(Rates!$E$13+Rates!$E$17)+('NEG Commercial NonWin'!B165-40)*(Rates!$E$13+Rates!$E$19),'NEG Commercial NonWin'!B165*(Rates!$E$13+Rates!$E$17))+Rates!$E$26</f>
        <v>1640.1236699999999</v>
      </c>
      <c r="D165" s="45">
        <f>IF('NEG Commercial NonWin'!B165&gt;40,40*(Rates!$F$13+Rates!$F$17)+('NEG Commercial NonWin'!B165-40)*(Rates!$F$13+Rates!$F$19),'NEG Commercial NonWin'!B165*(Rates!$F$13+Rates!$F$17))+Rates!$F$26</f>
        <v>2091.9811799999998</v>
      </c>
      <c r="E165" s="46">
        <f t="shared" si="8"/>
        <v>451.85750999999982</v>
      </c>
      <c r="F165" s="47">
        <f t="shared" si="9"/>
        <v>0.27550209674127796</v>
      </c>
      <c r="G165" s="51">
        <f>'NEG Commercial'!M165</f>
        <v>12</v>
      </c>
      <c r="H165" s="48">
        <f t="shared" si="10"/>
        <v>8.3474776704972319E-5</v>
      </c>
      <c r="I165" s="48">
        <f t="shared" si="11"/>
        <v>0.99168034725507126</v>
      </c>
      <c r="K165" s="72"/>
      <c r="L165" s="72"/>
    </row>
    <row r="166" spans="2:12" x14ac:dyDescent="0.2">
      <c r="B166" s="44">
        <f>'NEG Commercial'!K166</f>
        <v>2839</v>
      </c>
      <c r="C166" s="45">
        <f>IF('NEG Commercial NonWin'!B166&gt;40,40*(Rates!$E$13+Rates!$E$17)+('NEG Commercial NonWin'!B166-40)*(Rates!$E$13+Rates!$E$19),'NEG Commercial NonWin'!B166*(Rates!$E$13+Rates!$E$17))+Rates!$E$26</f>
        <v>1651.4462699999999</v>
      </c>
      <c r="D166" s="45">
        <f>IF('NEG Commercial NonWin'!B166&gt;40,40*(Rates!$F$13+Rates!$F$17)+('NEG Commercial NonWin'!B166-40)*(Rates!$F$13+Rates!$F$19),'NEG Commercial NonWin'!B166*(Rates!$F$13+Rates!$F$17))+Rates!$F$26</f>
        <v>2106.5095799999999</v>
      </c>
      <c r="E166" s="46">
        <f t="shared" si="8"/>
        <v>455.06331</v>
      </c>
      <c r="F166" s="47">
        <f t="shared" si="9"/>
        <v>0.27555441449512008</v>
      </c>
      <c r="G166" s="51">
        <f>'NEG Commercial'!M166</f>
        <v>8</v>
      </c>
      <c r="H166" s="48">
        <f t="shared" si="10"/>
        <v>5.564985113664821E-5</v>
      </c>
      <c r="I166" s="48">
        <f t="shared" si="11"/>
        <v>0.99173599710620786</v>
      </c>
      <c r="K166" s="72"/>
      <c r="L166" s="72"/>
    </row>
    <row r="167" spans="2:12" x14ac:dyDescent="0.2">
      <c r="B167" s="44">
        <f>'NEG Commercial'!K167</f>
        <v>2859</v>
      </c>
      <c r="C167" s="45">
        <f>IF('NEG Commercial NonWin'!B167&gt;40,40*(Rates!$E$13+Rates!$E$17)+('NEG Commercial NonWin'!B167-40)*(Rates!$E$13+Rates!$E$19),'NEG Commercial NonWin'!B167*(Rates!$E$13+Rates!$E$17))+Rates!$E$26</f>
        <v>1662.7688699999999</v>
      </c>
      <c r="D167" s="45">
        <f>IF('NEG Commercial NonWin'!B167&gt;40,40*(Rates!$F$13+Rates!$F$17)+('NEG Commercial NonWin'!B167-40)*(Rates!$F$13+Rates!$F$19),'NEG Commercial NonWin'!B167*(Rates!$F$13+Rates!$F$17))+Rates!$F$26</f>
        <v>2121.0379800000001</v>
      </c>
      <c r="E167" s="46">
        <f t="shared" si="8"/>
        <v>458.26911000000018</v>
      </c>
      <c r="F167" s="47">
        <f t="shared" si="9"/>
        <v>0.27560601973502197</v>
      </c>
      <c r="G167" s="51">
        <f>'NEG Commercial'!M167</f>
        <v>13</v>
      </c>
      <c r="H167" s="48">
        <f t="shared" si="10"/>
        <v>9.0431008097053344E-5</v>
      </c>
      <c r="I167" s="48">
        <f t="shared" si="11"/>
        <v>0.99182642811430488</v>
      </c>
      <c r="K167" s="72"/>
      <c r="L167" s="72"/>
    </row>
    <row r="168" spans="2:12" x14ac:dyDescent="0.2">
      <c r="B168" s="44">
        <f>'NEG Commercial'!K168</f>
        <v>2879</v>
      </c>
      <c r="C168" s="45">
        <f>IF('NEG Commercial NonWin'!B168&gt;40,40*(Rates!$E$13+Rates!$E$17)+('NEG Commercial NonWin'!B168-40)*(Rates!$E$13+Rates!$E$19),'NEG Commercial NonWin'!B168*(Rates!$E$13+Rates!$E$17))+Rates!$E$26</f>
        <v>1674.0914699999998</v>
      </c>
      <c r="D168" s="45">
        <f>IF('NEG Commercial NonWin'!B168&gt;40,40*(Rates!$F$13+Rates!$F$17)+('NEG Commercial NonWin'!B168-40)*(Rates!$F$13+Rates!$F$19),'NEG Commercial NonWin'!B168*(Rates!$F$13+Rates!$F$17))+Rates!$F$26</f>
        <v>2135.5663800000002</v>
      </c>
      <c r="E168" s="46">
        <f t="shared" si="8"/>
        <v>461.47491000000036</v>
      </c>
      <c r="F168" s="47">
        <f t="shared" si="9"/>
        <v>0.27565692691809751</v>
      </c>
      <c r="G168" s="51">
        <f>'NEG Commercial'!M168</f>
        <v>8</v>
      </c>
      <c r="H168" s="48">
        <f t="shared" si="10"/>
        <v>5.564985113664821E-5</v>
      </c>
      <c r="I168" s="48">
        <f t="shared" si="11"/>
        <v>0.99188207796544148</v>
      </c>
      <c r="K168" s="72"/>
      <c r="L168" s="72"/>
    </row>
    <row r="169" spans="2:12" x14ac:dyDescent="0.2">
      <c r="B169" s="44">
        <f>'NEG Commercial'!K169</f>
        <v>2899</v>
      </c>
      <c r="C169" s="45">
        <f>IF('NEG Commercial NonWin'!B169&gt;40,40*(Rates!$E$13+Rates!$E$17)+('NEG Commercial NonWin'!B169-40)*(Rates!$E$13+Rates!$E$19),'NEG Commercial NonWin'!B169*(Rates!$E$13+Rates!$E$17))+Rates!$E$26</f>
        <v>1685.4140699999998</v>
      </c>
      <c r="D169" s="45">
        <f>IF('NEG Commercial NonWin'!B169&gt;40,40*(Rates!$F$13+Rates!$F$17)+('NEG Commercial NonWin'!B169-40)*(Rates!$F$13+Rates!$F$19),'NEG Commercial NonWin'!B169*(Rates!$F$13+Rates!$F$17))+Rates!$F$26</f>
        <v>2150.0947799999999</v>
      </c>
      <c r="E169" s="46">
        <f t="shared" si="8"/>
        <v>464.68071000000009</v>
      </c>
      <c r="F169" s="47">
        <f t="shared" si="9"/>
        <v>0.27570715011296903</v>
      </c>
      <c r="G169" s="51">
        <f>'NEG Commercial'!M169</f>
        <v>12</v>
      </c>
      <c r="H169" s="48">
        <f t="shared" si="10"/>
        <v>8.3474776704972319E-5</v>
      </c>
      <c r="I169" s="48">
        <f t="shared" si="11"/>
        <v>0.99196555274214648</v>
      </c>
      <c r="K169" s="72"/>
      <c r="L169" s="72"/>
    </row>
    <row r="170" spans="2:12" x14ac:dyDescent="0.2">
      <c r="B170" s="44">
        <f>'NEG Commercial'!K170</f>
        <v>2919</v>
      </c>
      <c r="C170" s="45">
        <f>IF('NEG Commercial NonWin'!B170&gt;40,40*(Rates!$E$13+Rates!$E$17)+('NEG Commercial NonWin'!B170-40)*(Rates!$E$13+Rates!$E$19),'NEG Commercial NonWin'!B170*(Rates!$E$13+Rates!$E$17))+Rates!$E$26</f>
        <v>1696.73667</v>
      </c>
      <c r="D170" s="45">
        <f>IF('NEG Commercial NonWin'!B170&gt;40,40*(Rates!$F$13+Rates!$F$17)+('NEG Commercial NonWin'!B170-40)*(Rates!$F$13+Rates!$F$19),'NEG Commercial NonWin'!B170*(Rates!$F$13+Rates!$F$17))+Rates!$F$26</f>
        <v>2164.62318</v>
      </c>
      <c r="E170" s="46">
        <f t="shared" si="8"/>
        <v>467.88651000000004</v>
      </c>
      <c r="F170" s="47">
        <f t="shared" si="9"/>
        <v>0.27575670301273092</v>
      </c>
      <c r="G170" s="51">
        <f>'NEG Commercial'!M170</f>
        <v>11</v>
      </c>
      <c r="H170" s="48">
        <f t="shared" si="10"/>
        <v>7.6518545312891293E-5</v>
      </c>
      <c r="I170" s="48">
        <f t="shared" si="11"/>
        <v>0.99204207128745936</v>
      </c>
      <c r="K170" s="72"/>
      <c r="L170" s="72"/>
    </row>
    <row r="171" spans="2:12" x14ac:dyDescent="0.2">
      <c r="B171" s="44">
        <f>'NEG Commercial'!K171</f>
        <v>2939</v>
      </c>
      <c r="C171" s="45">
        <f>IF('NEG Commercial NonWin'!B171&gt;40,40*(Rates!$E$13+Rates!$E$17)+('NEG Commercial NonWin'!B171-40)*(Rates!$E$13+Rates!$E$19),'NEG Commercial NonWin'!B171*(Rates!$E$13+Rates!$E$17))+Rates!$E$26</f>
        <v>1708.05927</v>
      </c>
      <c r="D171" s="45">
        <f>IF('NEG Commercial NonWin'!B171&gt;40,40*(Rates!$F$13+Rates!$F$17)+('NEG Commercial NonWin'!B171-40)*(Rates!$F$13+Rates!$F$19),'NEG Commercial NonWin'!B171*(Rates!$F$13+Rates!$F$17))+Rates!$F$26</f>
        <v>2179.1515800000002</v>
      </c>
      <c r="E171" s="46">
        <f t="shared" si="8"/>
        <v>471.09231000000023</v>
      </c>
      <c r="F171" s="47">
        <f t="shared" si="9"/>
        <v>0.27580559894739498</v>
      </c>
      <c r="G171" s="51">
        <f>'NEG Commercial'!M171</f>
        <v>8</v>
      </c>
      <c r="H171" s="48">
        <f t="shared" si="10"/>
        <v>5.564985113664821E-5</v>
      </c>
      <c r="I171" s="48">
        <f t="shared" si="11"/>
        <v>0.99209772113859596</v>
      </c>
      <c r="K171" s="72"/>
      <c r="L171" s="72"/>
    </row>
    <row r="172" spans="2:12" x14ac:dyDescent="0.2">
      <c r="B172" s="44">
        <f>'NEG Commercial'!K172</f>
        <v>2959</v>
      </c>
      <c r="C172" s="45">
        <f>IF('NEG Commercial NonWin'!B172&gt;40,40*(Rates!$E$13+Rates!$E$17)+('NEG Commercial NonWin'!B172-40)*(Rates!$E$13+Rates!$E$19),'NEG Commercial NonWin'!B172*(Rates!$E$13+Rates!$E$17))+Rates!$E$26</f>
        <v>1719.3818699999999</v>
      </c>
      <c r="D172" s="45">
        <f>IF('NEG Commercial NonWin'!B172&gt;40,40*(Rates!$F$13+Rates!$F$17)+('NEG Commercial NonWin'!B172-40)*(Rates!$F$13+Rates!$F$19),'NEG Commercial NonWin'!B172*(Rates!$F$13+Rates!$F$17))+Rates!$F$26</f>
        <v>2193.6799799999999</v>
      </c>
      <c r="E172" s="46">
        <f t="shared" si="8"/>
        <v>474.29810999999995</v>
      </c>
      <c r="F172" s="47">
        <f t="shared" si="9"/>
        <v>0.27585385089584546</v>
      </c>
      <c r="G172" s="51">
        <f>'NEG Commercial'!M172</f>
        <v>9</v>
      </c>
      <c r="H172" s="48">
        <f t="shared" si="10"/>
        <v>6.2606082528729242E-5</v>
      </c>
      <c r="I172" s="48">
        <f t="shared" si="11"/>
        <v>0.99216032722112468</v>
      </c>
      <c r="K172" s="72"/>
      <c r="L172" s="72"/>
    </row>
    <row r="173" spans="2:12" x14ac:dyDescent="0.2">
      <c r="B173" s="44">
        <f>'NEG Commercial'!K173</f>
        <v>2979</v>
      </c>
      <c r="C173" s="45">
        <f>IF('NEG Commercial NonWin'!B173&gt;40,40*(Rates!$E$13+Rates!$E$17)+('NEG Commercial NonWin'!B173-40)*(Rates!$E$13+Rates!$E$19),'NEG Commercial NonWin'!B173*(Rates!$E$13+Rates!$E$17))+Rates!$E$26</f>
        <v>1730.7044699999999</v>
      </c>
      <c r="D173" s="45">
        <f>IF('NEG Commercial NonWin'!B173&gt;40,40*(Rates!$F$13+Rates!$F$17)+('NEG Commercial NonWin'!B173-40)*(Rates!$F$13+Rates!$F$19),'NEG Commercial NonWin'!B173*(Rates!$F$13+Rates!$F$17))+Rates!$F$26</f>
        <v>2208.20838</v>
      </c>
      <c r="E173" s="46">
        <f t="shared" si="8"/>
        <v>477.50391000000013</v>
      </c>
      <c r="F173" s="47">
        <f t="shared" si="9"/>
        <v>0.27590147149732624</v>
      </c>
      <c r="G173" s="51">
        <f>'NEG Commercial'!M173</f>
        <v>13</v>
      </c>
      <c r="H173" s="48">
        <f t="shared" si="10"/>
        <v>9.0431008097053344E-5</v>
      </c>
      <c r="I173" s="48">
        <f t="shared" si="11"/>
        <v>0.99225075822922171</v>
      </c>
      <c r="K173" s="72"/>
      <c r="L173" s="72"/>
    </row>
    <row r="174" spans="2:12" x14ac:dyDescent="0.2">
      <c r="B174" s="44">
        <f>'NEG Commercial'!K174</f>
        <v>2999</v>
      </c>
      <c r="C174" s="45">
        <f>IF('NEG Commercial NonWin'!B174&gt;40,40*(Rates!$E$13+Rates!$E$17)+('NEG Commercial NonWin'!B174-40)*(Rates!$E$13+Rates!$E$19),'NEG Commercial NonWin'!B174*(Rates!$E$13+Rates!$E$17))+Rates!$E$26</f>
        <v>1742.0270699999999</v>
      </c>
      <c r="D174" s="45">
        <f>IF('NEG Commercial NonWin'!B174&gt;40,40*(Rates!$F$13+Rates!$F$17)+('NEG Commercial NonWin'!B174-40)*(Rates!$F$13+Rates!$F$19),'NEG Commercial NonWin'!B174*(Rates!$F$13+Rates!$F$17))+Rates!$F$26</f>
        <v>2222.7367800000002</v>
      </c>
      <c r="E174" s="46">
        <f t="shared" si="8"/>
        <v>480.70971000000031</v>
      </c>
      <c r="F174" s="47">
        <f t="shared" si="9"/>
        <v>0.27594847306247677</v>
      </c>
      <c r="G174" s="51">
        <f>'NEG Commercial'!M174</f>
        <v>11</v>
      </c>
      <c r="H174" s="48">
        <f t="shared" si="10"/>
        <v>7.6518545312891293E-5</v>
      </c>
      <c r="I174" s="48">
        <f t="shared" si="11"/>
        <v>0.99232727677453458</v>
      </c>
      <c r="K174" s="72"/>
      <c r="L174" s="72"/>
    </row>
    <row r="175" spans="2:12" x14ac:dyDescent="0.2">
      <c r="B175" s="44">
        <f>'NEG Commercial'!K175</f>
        <v>3019</v>
      </c>
      <c r="C175" s="45">
        <f>IF('NEG Commercial NonWin'!B175&gt;40,40*(Rates!$E$13+Rates!$E$17)+('NEG Commercial NonWin'!B175-40)*(Rates!$E$13+Rates!$E$19),'NEG Commercial NonWin'!B175*(Rates!$E$13+Rates!$E$17))+Rates!$E$26</f>
        <v>1753.3496699999998</v>
      </c>
      <c r="D175" s="45">
        <f>IF('NEG Commercial NonWin'!B175&gt;40,40*(Rates!$F$13+Rates!$F$17)+('NEG Commercial NonWin'!B175-40)*(Rates!$F$13+Rates!$F$19),'NEG Commercial NonWin'!B175*(Rates!$F$13+Rates!$F$17))+Rates!$F$26</f>
        <v>2237.2651799999999</v>
      </c>
      <c r="E175" s="46">
        <f t="shared" si="8"/>
        <v>483.91551000000004</v>
      </c>
      <c r="F175" s="47">
        <f t="shared" si="9"/>
        <v>0.27599486758394298</v>
      </c>
      <c r="G175" s="51">
        <f>'NEG Commercial'!M175</f>
        <v>8</v>
      </c>
      <c r="H175" s="48">
        <f t="shared" si="10"/>
        <v>5.564985113664821E-5</v>
      </c>
      <c r="I175" s="48">
        <f t="shared" si="11"/>
        <v>0.99238292662567118</v>
      </c>
      <c r="K175" s="72"/>
      <c r="L175" s="72"/>
    </row>
    <row r="176" spans="2:12" x14ac:dyDescent="0.2">
      <c r="B176" s="44">
        <f>'NEG Commercial'!K176</f>
        <v>3039</v>
      </c>
      <c r="C176" s="45">
        <f>IF('NEG Commercial NonWin'!B176&gt;40,40*(Rates!$E$13+Rates!$E$17)+('NEG Commercial NonWin'!B176-40)*(Rates!$E$13+Rates!$E$19),'NEG Commercial NonWin'!B176*(Rates!$E$13+Rates!$E$17))+Rates!$E$26</f>
        <v>1764.67227</v>
      </c>
      <c r="D176" s="45">
        <f>IF('NEG Commercial NonWin'!B176&gt;40,40*(Rates!$F$13+Rates!$F$17)+('NEG Commercial NonWin'!B176-40)*(Rates!$F$13+Rates!$F$19),'NEG Commercial NonWin'!B176*(Rates!$F$13+Rates!$F$17))+Rates!$F$26</f>
        <v>2251.79358</v>
      </c>
      <c r="E176" s="46">
        <f t="shared" si="8"/>
        <v>487.12130999999999</v>
      </c>
      <c r="F176" s="47">
        <f t="shared" si="9"/>
        <v>0.27604066674657951</v>
      </c>
      <c r="G176" s="51">
        <f>'NEG Commercial'!M176</f>
        <v>7</v>
      </c>
      <c r="H176" s="48">
        <f t="shared" si="10"/>
        <v>4.8693619744567185E-5</v>
      </c>
      <c r="I176" s="48">
        <f t="shared" si="11"/>
        <v>0.99243162024541576</v>
      </c>
      <c r="K176" s="72"/>
      <c r="L176" s="72"/>
    </row>
    <row r="177" spans="2:12" x14ac:dyDescent="0.2">
      <c r="B177" s="44">
        <f>'NEG Commercial'!K177</f>
        <v>3059</v>
      </c>
      <c r="C177" s="45">
        <f>IF('NEG Commercial NonWin'!B177&gt;40,40*(Rates!$E$13+Rates!$E$17)+('NEG Commercial NonWin'!B177-40)*(Rates!$E$13+Rates!$E$19),'NEG Commercial NonWin'!B177*(Rates!$E$13+Rates!$E$17))+Rates!$E$26</f>
        <v>1775.99487</v>
      </c>
      <c r="D177" s="45">
        <f>IF('NEG Commercial NonWin'!B177&gt;40,40*(Rates!$F$13+Rates!$F$17)+('NEG Commercial NonWin'!B177-40)*(Rates!$F$13+Rates!$F$19),'NEG Commercial NonWin'!B177*(Rates!$F$13+Rates!$F$17))+Rates!$F$26</f>
        <v>2266.3219800000002</v>
      </c>
      <c r="E177" s="46">
        <f t="shared" si="8"/>
        <v>490.32711000000018</v>
      </c>
      <c r="F177" s="47">
        <f t="shared" si="9"/>
        <v>0.27608588193726041</v>
      </c>
      <c r="G177" s="51">
        <f>'NEG Commercial'!M177</f>
        <v>13</v>
      </c>
      <c r="H177" s="48">
        <f t="shared" si="10"/>
        <v>9.0431008097053344E-5</v>
      </c>
      <c r="I177" s="48">
        <f t="shared" si="11"/>
        <v>0.99252205125351278</v>
      </c>
      <c r="K177" s="72"/>
      <c r="L177" s="72"/>
    </row>
    <row r="178" spans="2:12" x14ac:dyDescent="0.2">
      <c r="B178" s="44">
        <f>'NEG Commercial'!K178</f>
        <v>3079</v>
      </c>
      <c r="C178" s="45">
        <f>IF('NEG Commercial NonWin'!B178&gt;40,40*(Rates!$E$13+Rates!$E$17)+('NEG Commercial NonWin'!B178-40)*(Rates!$E$13+Rates!$E$19),'NEG Commercial NonWin'!B178*(Rates!$E$13+Rates!$E$17))+Rates!$E$26</f>
        <v>1787.31747</v>
      </c>
      <c r="D178" s="45">
        <f>IF('NEG Commercial NonWin'!B178&gt;40,40*(Rates!$F$13+Rates!$F$17)+('NEG Commercial NonWin'!B178-40)*(Rates!$F$13+Rates!$F$19),'NEG Commercial NonWin'!B178*(Rates!$F$13+Rates!$F$17))+Rates!$F$26</f>
        <v>2280.8503799999999</v>
      </c>
      <c r="E178" s="46">
        <f t="shared" si="8"/>
        <v>493.5329099999999</v>
      </c>
      <c r="F178" s="47">
        <f t="shared" si="9"/>
        <v>0.27613052425431722</v>
      </c>
      <c r="G178" s="51">
        <f>'NEG Commercial'!M178</f>
        <v>8</v>
      </c>
      <c r="H178" s="48">
        <f t="shared" si="10"/>
        <v>5.564985113664821E-5</v>
      </c>
      <c r="I178" s="48">
        <f t="shared" si="11"/>
        <v>0.99257770110464938</v>
      </c>
      <c r="K178" s="72"/>
      <c r="L178" s="72"/>
    </row>
    <row r="179" spans="2:12" x14ac:dyDescent="0.2">
      <c r="B179" s="44">
        <f>'NEG Commercial'!K179</f>
        <v>3099</v>
      </c>
      <c r="C179" s="45">
        <f>IF('NEG Commercial NonWin'!B179&gt;40,40*(Rates!$E$13+Rates!$E$17)+('NEG Commercial NonWin'!B179-40)*(Rates!$E$13+Rates!$E$19),'NEG Commercial NonWin'!B179*(Rates!$E$13+Rates!$E$17))+Rates!$E$26</f>
        <v>1798.6400699999999</v>
      </c>
      <c r="D179" s="45">
        <f>IF('NEG Commercial NonWin'!B179&gt;40,40*(Rates!$F$13+Rates!$F$17)+('NEG Commercial NonWin'!B179-40)*(Rates!$F$13+Rates!$F$19),'NEG Commercial NonWin'!B179*(Rates!$F$13+Rates!$F$17))+Rates!$F$26</f>
        <v>2295.37878</v>
      </c>
      <c r="E179" s="46">
        <f t="shared" si="8"/>
        <v>496.73871000000008</v>
      </c>
      <c r="F179" s="47">
        <f t="shared" si="9"/>
        <v>0.27617460451662246</v>
      </c>
      <c r="G179" s="51">
        <f>'NEG Commercial'!M179</f>
        <v>6</v>
      </c>
      <c r="H179" s="48">
        <f t="shared" si="10"/>
        <v>4.1737388352486159E-5</v>
      </c>
      <c r="I179" s="48">
        <f t="shared" si="11"/>
        <v>0.99261943849300183</v>
      </c>
      <c r="K179" s="72"/>
      <c r="L179" s="72"/>
    </row>
    <row r="180" spans="2:12" x14ac:dyDescent="0.2">
      <c r="B180" s="44">
        <f>'NEG Commercial'!K180</f>
        <v>3119</v>
      </c>
      <c r="C180" s="45">
        <f>IF('NEG Commercial NonWin'!B180&gt;40,40*(Rates!$E$13+Rates!$E$17)+('NEG Commercial NonWin'!B180-40)*(Rates!$E$13+Rates!$E$19),'NEG Commercial NonWin'!B180*(Rates!$E$13+Rates!$E$17))+Rates!$E$26</f>
        <v>1809.9626699999999</v>
      </c>
      <c r="D180" s="45">
        <f>IF('NEG Commercial NonWin'!B180&gt;40,40*(Rates!$F$13+Rates!$F$17)+('NEG Commercial NonWin'!B180-40)*(Rates!$F$13+Rates!$F$19),'NEG Commercial NonWin'!B180*(Rates!$F$13+Rates!$F$17))+Rates!$F$26</f>
        <v>2309.9071800000002</v>
      </c>
      <c r="E180" s="46">
        <f t="shared" si="8"/>
        <v>499.94451000000026</v>
      </c>
      <c r="F180" s="47">
        <f t="shared" si="9"/>
        <v>0.27621813327232891</v>
      </c>
      <c r="G180" s="51">
        <f>'NEG Commercial'!M180</f>
        <v>9</v>
      </c>
      <c r="H180" s="48">
        <f t="shared" si="10"/>
        <v>6.2606082528729242E-5</v>
      </c>
      <c r="I180" s="48">
        <f t="shared" si="11"/>
        <v>0.99268204457553055</v>
      </c>
      <c r="K180" s="72"/>
      <c r="L180" s="72"/>
    </row>
    <row r="181" spans="2:12" x14ac:dyDescent="0.2">
      <c r="B181" s="44">
        <f>'NEG Commercial'!K181</f>
        <v>3139</v>
      </c>
      <c r="C181" s="45">
        <f>IF('NEG Commercial NonWin'!B181&gt;40,40*(Rates!$E$13+Rates!$E$17)+('NEG Commercial NonWin'!B181-40)*(Rates!$E$13+Rates!$E$19),'NEG Commercial NonWin'!B181*(Rates!$E$13+Rates!$E$17))+Rates!$E$26</f>
        <v>1821.2852699999999</v>
      </c>
      <c r="D181" s="45">
        <f>IF('NEG Commercial NonWin'!B181&gt;40,40*(Rates!$F$13+Rates!$F$17)+('NEG Commercial NonWin'!B181-40)*(Rates!$F$13+Rates!$F$19),'NEG Commercial NonWin'!B181*(Rates!$F$13+Rates!$F$17))+Rates!$F$26</f>
        <v>2324.4355800000003</v>
      </c>
      <c r="E181" s="46">
        <f t="shared" si="8"/>
        <v>503.15031000000045</v>
      </c>
      <c r="F181" s="47">
        <f t="shared" si="9"/>
        <v>0.27626112080728599</v>
      </c>
      <c r="G181" s="51">
        <f>'NEG Commercial'!M181</f>
        <v>8</v>
      </c>
      <c r="H181" s="48">
        <f t="shared" si="10"/>
        <v>5.564985113664821E-5</v>
      </c>
      <c r="I181" s="48">
        <f t="shared" si="11"/>
        <v>0.99273769442666715</v>
      </c>
      <c r="K181" s="72"/>
      <c r="L181" s="72"/>
    </row>
    <row r="182" spans="2:12" x14ac:dyDescent="0.2">
      <c r="B182" s="44">
        <f>'NEG Commercial'!K182</f>
        <v>3159</v>
      </c>
      <c r="C182" s="45">
        <f>IF('NEG Commercial NonWin'!B182&gt;40,40*(Rates!$E$13+Rates!$E$17)+('NEG Commercial NonWin'!B182-40)*(Rates!$E$13+Rates!$E$19),'NEG Commercial NonWin'!B182*(Rates!$E$13+Rates!$E$17))+Rates!$E$26</f>
        <v>1832.6078699999998</v>
      </c>
      <c r="D182" s="45">
        <f>IF('NEG Commercial NonWin'!B182&gt;40,40*(Rates!$F$13+Rates!$F$17)+('NEG Commercial NonWin'!B182-40)*(Rates!$F$13+Rates!$F$19),'NEG Commercial NonWin'!B182*(Rates!$F$13+Rates!$F$17))+Rates!$F$26</f>
        <v>2338.96398</v>
      </c>
      <c r="E182" s="46">
        <f t="shared" si="8"/>
        <v>506.35611000000017</v>
      </c>
      <c r="F182" s="47">
        <f t="shared" si="9"/>
        <v>0.27630357715314202</v>
      </c>
      <c r="G182" s="51">
        <f>'NEG Commercial'!M182</f>
        <v>9</v>
      </c>
      <c r="H182" s="48">
        <f t="shared" si="10"/>
        <v>6.2606082528729242E-5</v>
      </c>
      <c r="I182" s="48">
        <f t="shared" si="11"/>
        <v>0.99280030050919588</v>
      </c>
      <c r="K182" s="72"/>
      <c r="L182" s="72"/>
    </row>
    <row r="183" spans="2:12" x14ac:dyDescent="0.2">
      <c r="B183" s="44">
        <f>'NEG Commercial'!K183</f>
        <v>3179</v>
      </c>
      <c r="C183" s="45">
        <f>IF('NEG Commercial NonWin'!B183&gt;40,40*(Rates!$E$13+Rates!$E$17)+('NEG Commercial NonWin'!B183-40)*(Rates!$E$13+Rates!$E$19),'NEG Commercial NonWin'!B183*(Rates!$E$13+Rates!$E$17))+Rates!$E$26</f>
        <v>1843.93047</v>
      </c>
      <c r="D183" s="45">
        <f>IF('NEG Commercial NonWin'!B183&gt;40,40*(Rates!$F$13+Rates!$F$17)+('NEG Commercial NonWin'!B183-40)*(Rates!$F$13+Rates!$F$19),'NEG Commercial NonWin'!B183*(Rates!$F$13+Rates!$F$17))+Rates!$F$26</f>
        <v>2353.4923800000001</v>
      </c>
      <c r="E183" s="46">
        <f t="shared" si="8"/>
        <v>509.56191000000013</v>
      </c>
      <c r="F183" s="47">
        <f t="shared" si="9"/>
        <v>0.27634551209514974</v>
      </c>
      <c r="G183" s="51">
        <f>'NEG Commercial'!M183</f>
        <v>12</v>
      </c>
      <c r="H183" s="48">
        <f t="shared" si="10"/>
        <v>8.3474776704972319E-5</v>
      </c>
      <c r="I183" s="48">
        <f t="shared" si="11"/>
        <v>0.99288377528590088</v>
      </c>
      <c r="K183" s="72"/>
      <c r="L183" s="72"/>
    </row>
    <row r="184" spans="2:12" x14ac:dyDescent="0.2">
      <c r="B184" s="44">
        <f>'NEG Commercial'!K184</f>
        <v>3199</v>
      </c>
      <c r="C184" s="45">
        <f>IF('NEG Commercial NonWin'!B184&gt;40,40*(Rates!$E$13+Rates!$E$17)+('NEG Commercial NonWin'!B184-40)*(Rates!$E$13+Rates!$E$19),'NEG Commercial NonWin'!B184*(Rates!$E$13+Rates!$E$17))+Rates!$E$26</f>
        <v>1855.25307</v>
      </c>
      <c r="D184" s="45">
        <f>IF('NEG Commercial NonWin'!B184&gt;40,40*(Rates!$F$13+Rates!$F$17)+('NEG Commercial NonWin'!B184-40)*(Rates!$F$13+Rates!$F$19),'NEG Commercial NonWin'!B184*(Rates!$F$13+Rates!$F$17))+Rates!$F$26</f>
        <v>2368.0207800000003</v>
      </c>
      <c r="E184" s="46">
        <f t="shared" si="8"/>
        <v>512.76771000000031</v>
      </c>
      <c r="F184" s="47">
        <f t="shared" si="9"/>
        <v>0.27638693517968432</v>
      </c>
      <c r="G184" s="51">
        <f>'NEG Commercial'!M184</f>
        <v>10</v>
      </c>
      <c r="H184" s="48">
        <f t="shared" si="10"/>
        <v>6.9562313920810268E-5</v>
      </c>
      <c r="I184" s="48">
        <f t="shared" si="11"/>
        <v>0.99295333759982174</v>
      </c>
      <c r="K184" s="72"/>
      <c r="L184" s="72"/>
    </row>
    <row r="185" spans="2:12" x14ac:dyDescent="0.2">
      <c r="B185" s="44">
        <f>'NEG Commercial'!K185</f>
        <v>3219</v>
      </c>
      <c r="C185" s="45">
        <f>IF('NEG Commercial NonWin'!B185&gt;40,40*(Rates!$E$13+Rates!$E$17)+('NEG Commercial NonWin'!B185-40)*(Rates!$E$13+Rates!$E$19),'NEG Commercial NonWin'!B185*(Rates!$E$13+Rates!$E$17))+Rates!$E$26</f>
        <v>1866.5756699999999</v>
      </c>
      <c r="D185" s="45">
        <f>IF('NEG Commercial NonWin'!B185&gt;40,40*(Rates!$F$13+Rates!$F$17)+('NEG Commercial NonWin'!B185-40)*(Rates!$F$13+Rates!$F$19),'NEG Commercial NonWin'!B185*(Rates!$F$13+Rates!$F$17))+Rates!$F$26</f>
        <v>2382.54918</v>
      </c>
      <c r="E185" s="46">
        <f t="shared" si="8"/>
        <v>515.97351000000003</v>
      </c>
      <c r="F185" s="47">
        <f t="shared" si="9"/>
        <v>0.27642785572148815</v>
      </c>
      <c r="G185" s="51">
        <f>'NEG Commercial'!M185</f>
        <v>7</v>
      </c>
      <c r="H185" s="48">
        <f t="shared" si="10"/>
        <v>4.8693619744567185E-5</v>
      </c>
      <c r="I185" s="48">
        <f t="shared" si="11"/>
        <v>0.99300203121956632</v>
      </c>
      <c r="K185" s="72"/>
      <c r="L185" s="72"/>
    </row>
    <row r="186" spans="2:12" x14ac:dyDescent="0.2">
      <c r="B186" s="44">
        <f>'NEG Commercial'!K186</f>
        <v>3239</v>
      </c>
      <c r="C186" s="45">
        <f>IF('NEG Commercial NonWin'!B186&gt;40,40*(Rates!$E$13+Rates!$E$17)+('NEG Commercial NonWin'!B186-40)*(Rates!$E$13+Rates!$E$19),'NEG Commercial NonWin'!B186*(Rates!$E$13+Rates!$E$17))+Rates!$E$26</f>
        <v>1877.8982699999999</v>
      </c>
      <c r="D186" s="45">
        <f>IF('NEG Commercial NonWin'!B186&gt;40,40*(Rates!$F$13+Rates!$F$17)+('NEG Commercial NonWin'!B186-40)*(Rates!$F$13+Rates!$F$19),'NEG Commercial NonWin'!B186*(Rates!$F$13+Rates!$F$17))+Rates!$F$26</f>
        <v>2397.0775800000001</v>
      </c>
      <c r="E186" s="46">
        <f t="shared" si="8"/>
        <v>519.17931000000021</v>
      </c>
      <c r="F186" s="47">
        <f t="shared" si="9"/>
        <v>0.27646828281065527</v>
      </c>
      <c r="G186" s="51">
        <f>'NEG Commercial'!M186</f>
        <v>13</v>
      </c>
      <c r="H186" s="48">
        <f t="shared" si="10"/>
        <v>9.0431008097053344E-5</v>
      </c>
      <c r="I186" s="48">
        <f t="shared" si="11"/>
        <v>0.99309246222766334</v>
      </c>
      <c r="K186" s="72"/>
      <c r="L186" s="72"/>
    </row>
    <row r="187" spans="2:12" x14ac:dyDescent="0.2">
      <c r="B187" s="44">
        <f>'NEG Commercial'!K187</f>
        <v>3259</v>
      </c>
      <c r="C187" s="45">
        <f>IF('NEG Commercial NonWin'!B187&gt;40,40*(Rates!$E$13+Rates!$E$17)+('NEG Commercial NonWin'!B187-40)*(Rates!$E$13+Rates!$E$19),'NEG Commercial NonWin'!B187*(Rates!$E$13+Rates!$E$17))+Rates!$E$26</f>
        <v>1889.2208699999999</v>
      </c>
      <c r="D187" s="45">
        <f>IF('NEG Commercial NonWin'!B187&gt;40,40*(Rates!$F$13+Rates!$F$17)+('NEG Commercial NonWin'!B187-40)*(Rates!$F$13+Rates!$F$19),'NEG Commercial NonWin'!B187*(Rates!$F$13+Rates!$F$17))+Rates!$F$26</f>
        <v>2411.6059800000003</v>
      </c>
      <c r="E187" s="46">
        <f t="shared" si="8"/>
        <v>522.3851100000004</v>
      </c>
      <c r="F187" s="47">
        <f t="shared" si="9"/>
        <v>0.27650822531936164</v>
      </c>
      <c r="G187" s="51">
        <f>'NEG Commercial'!M187</f>
        <v>7</v>
      </c>
      <c r="H187" s="48">
        <f t="shared" si="10"/>
        <v>4.8693619744567185E-5</v>
      </c>
      <c r="I187" s="48">
        <f t="shared" si="11"/>
        <v>0.99314115584740792</v>
      </c>
      <c r="K187" s="72"/>
      <c r="L187" s="72"/>
    </row>
    <row r="188" spans="2:12" x14ac:dyDescent="0.2">
      <c r="B188" s="44">
        <f>'NEG Commercial'!K188</f>
        <v>3279</v>
      </c>
      <c r="C188" s="45">
        <f>IF('NEG Commercial NonWin'!B188&gt;40,40*(Rates!$E$13+Rates!$E$17)+('NEG Commercial NonWin'!B188-40)*(Rates!$E$13+Rates!$E$19),'NEG Commercial NonWin'!B188*(Rates!$E$13+Rates!$E$17))+Rates!$E$26</f>
        <v>1900.5434699999998</v>
      </c>
      <c r="D188" s="45">
        <f>IF('NEG Commercial NonWin'!B188&gt;40,40*(Rates!$F$13+Rates!$F$17)+('NEG Commercial NonWin'!B188-40)*(Rates!$F$13+Rates!$F$19),'NEG Commercial NonWin'!B188*(Rates!$F$13+Rates!$F$17))+Rates!$F$26</f>
        <v>2426.13438</v>
      </c>
      <c r="E188" s="46">
        <f t="shared" si="8"/>
        <v>525.59091000000012</v>
      </c>
      <c r="F188" s="47">
        <f t="shared" si="9"/>
        <v>0.27654769190835721</v>
      </c>
      <c r="G188" s="51">
        <f>'NEG Commercial'!M188</f>
        <v>14</v>
      </c>
      <c r="H188" s="48">
        <f t="shared" si="10"/>
        <v>9.7387239489134369E-5</v>
      </c>
      <c r="I188" s="48">
        <f t="shared" si="11"/>
        <v>0.99323854308689707</v>
      </c>
      <c r="K188" s="72"/>
      <c r="L188" s="72"/>
    </row>
    <row r="189" spans="2:12" x14ac:dyDescent="0.2">
      <c r="B189" s="44">
        <f>'NEG Commercial'!K189</f>
        <v>3299</v>
      </c>
      <c r="C189" s="45">
        <f>IF('NEG Commercial NonWin'!B189&gt;40,40*(Rates!$E$13+Rates!$E$17)+('NEG Commercial NonWin'!B189-40)*(Rates!$E$13+Rates!$E$19),'NEG Commercial NonWin'!B189*(Rates!$E$13+Rates!$E$17))+Rates!$E$26</f>
        <v>1911.86607</v>
      </c>
      <c r="D189" s="45">
        <f>IF('NEG Commercial NonWin'!B189&gt;40,40*(Rates!$F$13+Rates!$F$17)+('NEG Commercial NonWin'!B189-40)*(Rates!$F$13+Rates!$F$19),'NEG Commercial NonWin'!B189*(Rates!$F$13+Rates!$F$17))+Rates!$F$26</f>
        <v>2440.6627800000001</v>
      </c>
      <c r="E189" s="46">
        <f t="shared" si="8"/>
        <v>528.79671000000008</v>
      </c>
      <c r="F189" s="47">
        <f t="shared" si="9"/>
        <v>0.27658669103322708</v>
      </c>
      <c r="G189" s="51">
        <f>'NEG Commercial'!M189</f>
        <v>15</v>
      </c>
      <c r="H189" s="48">
        <f t="shared" si="10"/>
        <v>1.0434347088121539E-4</v>
      </c>
      <c r="I189" s="48">
        <f t="shared" si="11"/>
        <v>0.99334288655777825</v>
      </c>
      <c r="K189" s="72"/>
      <c r="L189" s="72"/>
    </row>
    <row r="190" spans="2:12" x14ac:dyDescent="0.2">
      <c r="B190" s="44">
        <f>'NEG Commercial'!K190</f>
        <v>3319</v>
      </c>
      <c r="C190" s="45">
        <f>IF('NEG Commercial NonWin'!B190&gt;40,40*(Rates!$E$13+Rates!$E$17)+('NEG Commercial NonWin'!B190-40)*(Rates!$E$13+Rates!$E$19),'NEG Commercial NonWin'!B190*(Rates!$E$13+Rates!$E$17))+Rates!$E$26</f>
        <v>1923.18867</v>
      </c>
      <c r="D190" s="45">
        <f>IF('NEG Commercial NonWin'!B190&gt;40,40*(Rates!$F$13+Rates!$F$17)+('NEG Commercial NonWin'!B190-40)*(Rates!$F$13+Rates!$F$19),'NEG Commercial NonWin'!B190*(Rates!$F$13+Rates!$F$17))+Rates!$F$26</f>
        <v>2455.1911800000003</v>
      </c>
      <c r="E190" s="46">
        <f t="shared" si="8"/>
        <v>532.00251000000026</v>
      </c>
      <c r="F190" s="47">
        <f t="shared" si="9"/>
        <v>0.27662523095042996</v>
      </c>
      <c r="G190" s="51">
        <f>'NEG Commercial'!M190</f>
        <v>7</v>
      </c>
      <c r="H190" s="48">
        <f t="shared" si="10"/>
        <v>4.8693619744567185E-5</v>
      </c>
      <c r="I190" s="48">
        <f t="shared" si="11"/>
        <v>0.99339158017752283</v>
      </c>
      <c r="K190" s="72"/>
      <c r="L190" s="72"/>
    </row>
    <row r="191" spans="2:12" x14ac:dyDescent="0.2">
      <c r="B191" s="44">
        <f>'NEG Commercial'!K191</f>
        <v>3339</v>
      </c>
      <c r="C191" s="45">
        <f>IF('NEG Commercial NonWin'!B191&gt;40,40*(Rates!$E$13+Rates!$E$17)+('NEG Commercial NonWin'!B191-40)*(Rates!$E$13+Rates!$E$19),'NEG Commercial NonWin'!B191*(Rates!$E$13+Rates!$E$17))+Rates!$E$26</f>
        <v>1934.51127</v>
      </c>
      <c r="D191" s="45">
        <f>IF('NEG Commercial NonWin'!B191&gt;40,40*(Rates!$F$13+Rates!$F$17)+('NEG Commercial NonWin'!B191-40)*(Rates!$F$13+Rates!$F$19),'NEG Commercial NonWin'!B191*(Rates!$F$13+Rates!$F$17))+Rates!$F$26</f>
        <v>2469.71958</v>
      </c>
      <c r="E191" s="46">
        <f t="shared" si="8"/>
        <v>535.20830999999998</v>
      </c>
      <c r="F191" s="47">
        <f t="shared" si="9"/>
        <v>0.27666331972312574</v>
      </c>
      <c r="G191" s="51">
        <f>'NEG Commercial'!M191</f>
        <v>10</v>
      </c>
      <c r="H191" s="48">
        <f t="shared" si="10"/>
        <v>6.9562313920810268E-5</v>
      </c>
      <c r="I191" s="48">
        <f t="shared" si="11"/>
        <v>0.99346114249144368</v>
      </c>
      <c r="K191" s="72"/>
      <c r="L191" s="72"/>
    </row>
    <row r="192" spans="2:12" x14ac:dyDescent="0.2">
      <c r="B192" s="44">
        <f>'NEG Commercial'!K192</f>
        <v>3359</v>
      </c>
      <c r="C192" s="45">
        <f>IF('NEG Commercial NonWin'!B192&gt;40,40*(Rates!$E$13+Rates!$E$17)+('NEG Commercial NonWin'!B192-40)*(Rates!$E$13+Rates!$E$19),'NEG Commercial NonWin'!B192*(Rates!$E$13+Rates!$E$17))+Rates!$E$26</f>
        <v>1945.8338699999999</v>
      </c>
      <c r="D192" s="45">
        <f>IF('NEG Commercial NonWin'!B192&gt;40,40*(Rates!$F$13+Rates!$F$17)+('NEG Commercial NonWin'!B192-40)*(Rates!$F$13+Rates!$F$19),'NEG Commercial NonWin'!B192*(Rates!$F$13+Rates!$F$17))+Rates!$F$26</f>
        <v>2484.2479800000001</v>
      </c>
      <c r="E192" s="46">
        <f t="shared" si="8"/>
        <v>538.41411000000016</v>
      </c>
      <c r="F192" s="47">
        <f t="shared" si="9"/>
        <v>0.27670096522680027</v>
      </c>
      <c r="G192" s="51">
        <f>'NEG Commercial'!M192</f>
        <v>9</v>
      </c>
      <c r="H192" s="48">
        <f t="shared" si="10"/>
        <v>6.2606082528729242E-5</v>
      </c>
      <c r="I192" s="48">
        <f t="shared" si="11"/>
        <v>0.99352374857397241</v>
      </c>
      <c r="K192" s="72"/>
      <c r="L192" s="72"/>
    </row>
    <row r="193" spans="2:12" x14ac:dyDescent="0.2">
      <c r="B193" s="44">
        <f>'NEG Commercial'!K193</f>
        <v>3379</v>
      </c>
      <c r="C193" s="45">
        <f>IF('NEG Commercial NonWin'!B193&gt;40,40*(Rates!$E$13+Rates!$E$17)+('NEG Commercial NonWin'!B193-40)*(Rates!$E$13+Rates!$E$19),'NEG Commercial NonWin'!B193*(Rates!$E$13+Rates!$E$17))+Rates!$E$26</f>
        <v>1957.1564699999999</v>
      </c>
      <c r="D193" s="45">
        <f>IF('NEG Commercial NonWin'!B193&gt;40,40*(Rates!$F$13+Rates!$F$17)+('NEG Commercial NonWin'!B193-40)*(Rates!$F$13+Rates!$F$19),'NEG Commercial NonWin'!B193*(Rates!$F$13+Rates!$F$17))+Rates!$F$26</f>
        <v>2498.7763800000002</v>
      </c>
      <c r="E193" s="46">
        <f t="shared" si="8"/>
        <v>541.61991000000035</v>
      </c>
      <c r="F193" s="47">
        <f t="shared" si="9"/>
        <v>0.27673817515469284</v>
      </c>
      <c r="G193" s="51">
        <f>'NEG Commercial'!M193</f>
        <v>10</v>
      </c>
      <c r="H193" s="48">
        <f t="shared" si="10"/>
        <v>6.9562313920810268E-5</v>
      </c>
      <c r="I193" s="48">
        <f t="shared" si="11"/>
        <v>0.99359331088789327</v>
      </c>
      <c r="K193" s="72"/>
      <c r="L193" s="72"/>
    </row>
    <row r="194" spans="2:12" x14ac:dyDescent="0.2">
      <c r="B194" s="44">
        <f>'NEG Commercial'!K194</f>
        <v>3399</v>
      </c>
      <c r="C194" s="45">
        <f>IF('NEG Commercial NonWin'!B194&gt;40,40*(Rates!$E$13+Rates!$E$17)+('NEG Commercial NonWin'!B194-40)*(Rates!$E$13+Rates!$E$19),'NEG Commercial NonWin'!B194*(Rates!$E$13+Rates!$E$17))+Rates!$E$26</f>
        <v>1968.4790699999999</v>
      </c>
      <c r="D194" s="45">
        <f>IF('NEG Commercial NonWin'!B194&gt;40,40*(Rates!$F$13+Rates!$F$17)+('NEG Commercial NonWin'!B194-40)*(Rates!$F$13+Rates!$F$19),'NEG Commercial NonWin'!B194*(Rates!$F$13+Rates!$F$17))+Rates!$F$26</f>
        <v>2513.3047799999999</v>
      </c>
      <c r="E194" s="46">
        <f t="shared" si="8"/>
        <v>544.82571000000007</v>
      </c>
      <c r="F194" s="47">
        <f t="shared" si="9"/>
        <v>0.27677495702303817</v>
      </c>
      <c r="G194" s="51">
        <f>'NEG Commercial'!M194</f>
        <v>8</v>
      </c>
      <c r="H194" s="48">
        <f t="shared" si="10"/>
        <v>5.564985113664821E-5</v>
      </c>
      <c r="I194" s="48">
        <f t="shared" si="11"/>
        <v>0.99364896073902986</v>
      </c>
      <c r="K194" s="72"/>
      <c r="L194" s="72"/>
    </row>
    <row r="195" spans="2:12" x14ac:dyDescent="0.2">
      <c r="B195" s="44">
        <f>'NEG Commercial'!K195</f>
        <v>3419</v>
      </c>
      <c r="C195" s="45">
        <f>IF('NEG Commercial NonWin'!B195&gt;40,40*(Rates!$E$13+Rates!$E$17)+('NEG Commercial NonWin'!B195-40)*(Rates!$E$13+Rates!$E$19),'NEG Commercial NonWin'!B195*(Rates!$E$13+Rates!$E$17))+Rates!$E$26</f>
        <v>1979.8016699999998</v>
      </c>
      <c r="D195" s="45">
        <f>IF('NEG Commercial NonWin'!B195&gt;40,40*(Rates!$F$13+Rates!$F$17)+('NEG Commercial NonWin'!B195-40)*(Rates!$F$13+Rates!$F$19),'NEG Commercial NonWin'!B195*(Rates!$F$13+Rates!$F$17))+Rates!$F$26</f>
        <v>2527.8331800000001</v>
      </c>
      <c r="E195" s="46">
        <f t="shared" si="8"/>
        <v>548.03151000000025</v>
      </c>
      <c r="F195" s="47">
        <f t="shared" si="9"/>
        <v>0.27681131817612836</v>
      </c>
      <c r="G195" s="51">
        <f>'NEG Commercial'!M195</f>
        <v>12</v>
      </c>
      <c r="H195" s="48">
        <f t="shared" si="10"/>
        <v>8.3474776704972319E-5</v>
      </c>
      <c r="I195" s="48">
        <f t="shared" si="11"/>
        <v>0.99373243551573487</v>
      </c>
      <c r="K195" s="72"/>
      <c r="L195" s="72"/>
    </row>
    <row r="196" spans="2:12" x14ac:dyDescent="0.2">
      <c r="B196" s="44">
        <f>'NEG Commercial'!K196</f>
        <v>3439</v>
      </c>
      <c r="C196" s="45">
        <f>IF('NEG Commercial NonWin'!B196&gt;40,40*(Rates!$E$13+Rates!$E$17)+('NEG Commercial NonWin'!B196-40)*(Rates!$E$13+Rates!$E$19),'NEG Commercial NonWin'!B196*(Rates!$E$13+Rates!$E$17))+Rates!$E$26</f>
        <v>1991.12427</v>
      </c>
      <c r="D196" s="45">
        <f>IF('NEG Commercial NonWin'!B196&gt;40,40*(Rates!$F$13+Rates!$F$17)+('NEG Commercial NonWin'!B196-40)*(Rates!$F$13+Rates!$F$19),'NEG Commercial NonWin'!B196*(Rates!$F$13+Rates!$F$17))+Rates!$F$26</f>
        <v>2542.3615800000002</v>
      </c>
      <c r="E196" s="46">
        <f t="shared" si="8"/>
        <v>551.23731000000021</v>
      </c>
      <c r="F196" s="47">
        <f t="shared" si="9"/>
        <v>0.27684726579120056</v>
      </c>
      <c r="G196" s="51">
        <f>'NEG Commercial'!M196</f>
        <v>8</v>
      </c>
      <c r="H196" s="48">
        <f t="shared" si="10"/>
        <v>5.564985113664821E-5</v>
      </c>
      <c r="I196" s="48">
        <f t="shared" si="11"/>
        <v>0.99378808536687147</v>
      </c>
      <c r="K196" s="72"/>
      <c r="L196" s="72"/>
    </row>
    <row r="197" spans="2:12" x14ac:dyDescent="0.2">
      <c r="B197" s="44">
        <f>'NEG Commercial'!K197</f>
        <v>3459</v>
      </c>
      <c r="C197" s="45">
        <f>IF('NEG Commercial NonWin'!B197&gt;40,40*(Rates!$E$13+Rates!$E$17)+('NEG Commercial NonWin'!B197-40)*(Rates!$E$13+Rates!$E$19),'NEG Commercial NonWin'!B197*(Rates!$E$13+Rates!$E$17))+Rates!$E$26</f>
        <v>2002.44687</v>
      </c>
      <c r="D197" s="45">
        <f>IF('NEG Commercial NonWin'!B197&gt;40,40*(Rates!$F$13+Rates!$F$17)+('NEG Commercial NonWin'!B197-40)*(Rates!$F$13+Rates!$F$19),'NEG Commercial NonWin'!B197*(Rates!$F$13+Rates!$F$17))+Rates!$F$26</f>
        <v>2556.8899799999999</v>
      </c>
      <c r="E197" s="46">
        <f t="shared" si="8"/>
        <v>554.44310999999993</v>
      </c>
      <c r="F197" s="47">
        <f t="shared" si="9"/>
        <v>0.27688280688316086</v>
      </c>
      <c r="G197" s="51">
        <f>'NEG Commercial'!M197</f>
        <v>6</v>
      </c>
      <c r="H197" s="48">
        <f t="shared" si="10"/>
        <v>4.1737388352486159E-5</v>
      </c>
      <c r="I197" s="48">
        <f t="shared" si="11"/>
        <v>0.99382982275522391</v>
      </c>
      <c r="K197" s="72"/>
      <c r="L197" s="72"/>
    </row>
    <row r="198" spans="2:12" x14ac:dyDescent="0.2">
      <c r="B198" s="44">
        <f>'NEG Commercial'!K198</f>
        <v>3479</v>
      </c>
      <c r="C198" s="45">
        <f>IF('NEG Commercial NonWin'!B198&gt;40,40*(Rates!$E$13+Rates!$E$17)+('NEG Commercial NonWin'!B198-40)*(Rates!$E$13+Rates!$E$19),'NEG Commercial NonWin'!B198*(Rates!$E$13+Rates!$E$17))+Rates!$E$26</f>
        <v>2013.76947</v>
      </c>
      <c r="D198" s="45">
        <f>IF('NEG Commercial NonWin'!B198&gt;40,40*(Rates!$F$13+Rates!$F$17)+('NEG Commercial NonWin'!B198-40)*(Rates!$F$13+Rates!$F$19),'NEG Commercial NonWin'!B198*(Rates!$F$13+Rates!$F$17))+Rates!$F$26</f>
        <v>2571.4183800000001</v>
      </c>
      <c r="E198" s="46">
        <f t="shared" si="8"/>
        <v>557.64891000000011</v>
      </c>
      <c r="F198" s="47">
        <f t="shared" si="9"/>
        <v>0.2769179483091479</v>
      </c>
      <c r="G198" s="51">
        <f>'NEG Commercial'!M198</f>
        <v>5</v>
      </c>
      <c r="H198" s="48">
        <f t="shared" si="10"/>
        <v>3.4781156960405134E-5</v>
      </c>
      <c r="I198" s="48">
        <f t="shared" si="11"/>
        <v>0.99386460391218434</v>
      </c>
      <c r="K198" s="72"/>
      <c r="L198" s="72"/>
    </row>
    <row r="199" spans="2:12" x14ac:dyDescent="0.2">
      <c r="B199" s="44">
        <f>'NEG Commercial'!K199</f>
        <v>3499</v>
      </c>
      <c r="C199" s="45">
        <f>IF('NEG Commercial NonWin'!B199&gt;40,40*(Rates!$E$13+Rates!$E$17)+('NEG Commercial NonWin'!B199-40)*(Rates!$E$13+Rates!$E$19),'NEG Commercial NonWin'!B199*(Rates!$E$13+Rates!$E$17))+Rates!$E$26</f>
        <v>2025.0920699999999</v>
      </c>
      <c r="D199" s="45">
        <f>IF('NEG Commercial NonWin'!B199&gt;40,40*(Rates!$F$13+Rates!$F$17)+('NEG Commercial NonWin'!B199-40)*(Rates!$F$13+Rates!$F$19),'NEG Commercial NonWin'!B199*(Rates!$F$13+Rates!$F$17))+Rates!$F$26</f>
        <v>2585.9467800000002</v>
      </c>
      <c r="E199" s="46">
        <f t="shared" ref="E199:E262" si="12">D199-C199</f>
        <v>560.8547100000003</v>
      </c>
      <c r="F199" s="47">
        <f t="shared" ref="F199:F262" si="13">E199/C199</f>
        <v>0.27695269677294243</v>
      </c>
      <c r="G199" s="51">
        <f>'NEG Commercial'!M199</f>
        <v>2</v>
      </c>
      <c r="H199" s="48">
        <f t="shared" si="10"/>
        <v>1.3912462784162053E-5</v>
      </c>
      <c r="I199" s="48">
        <f t="shared" si="11"/>
        <v>0.99387851637496849</v>
      </c>
      <c r="K199" s="72"/>
      <c r="L199" s="72"/>
    </row>
    <row r="200" spans="2:12" x14ac:dyDescent="0.2">
      <c r="B200" s="44">
        <f>'NEG Commercial'!K200</f>
        <v>3519</v>
      </c>
      <c r="C200" s="45">
        <f>IF('NEG Commercial NonWin'!B200&gt;40,40*(Rates!$E$13+Rates!$E$17)+('NEG Commercial NonWin'!B200-40)*(Rates!$E$13+Rates!$E$19),'NEG Commercial NonWin'!B200*(Rates!$E$13+Rates!$E$17))+Rates!$E$26</f>
        <v>2036.4146699999999</v>
      </c>
      <c r="D200" s="45">
        <f>IF('NEG Commercial NonWin'!B200&gt;40,40*(Rates!$F$13+Rates!$F$17)+('NEG Commercial NonWin'!B200-40)*(Rates!$F$13+Rates!$F$19),'NEG Commercial NonWin'!B200*(Rates!$F$13+Rates!$F$17))+Rates!$F$26</f>
        <v>2600.4751799999999</v>
      </c>
      <c r="E200" s="46">
        <f t="shared" si="12"/>
        <v>564.06051000000002</v>
      </c>
      <c r="F200" s="47">
        <f t="shared" si="13"/>
        <v>0.27698705882923152</v>
      </c>
      <c r="G200" s="51">
        <f>'NEG Commercial'!M200</f>
        <v>3</v>
      </c>
      <c r="H200" s="48">
        <f t="shared" ref="H200:H263" si="14">G200/SUM($G$6:$G$618)</f>
        <v>2.086869417624308E-5</v>
      </c>
      <c r="I200" s="48">
        <f t="shared" ref="I200:I263" si="15">H200+I199</f>
        <v>0.99389938506914477</v>
      </c>
      <c r="K200" s="72"/>
      <c r="L200" s="72"/>
    </row>
    <row r="201" spans="2:12" x14ac:dyDescent="0.2">
      <c r="B201" s="44">
        <f>'NEG Commercial'!K201</f>
        <v>3539</v>
      </c>
      <c r="C201" s="45">
        <f>IF('NEG Commercial NonWin'!B201&gt;40,40*(Rates!$E$13+Rates!$E$17)+('NEG Commercial NonWin'!B201-40)*(Rates!$E$13+Rates!$E$19),'NEG Commercial NonWin'!B201*(Rates!$E$13+Rates!$E$17))+Rates!$E$26</f>
        <v>2047.7372699999999</v>
      </c>
      <c r="D201" s="45">
        <f>IF('NEG Commercial NonWin'!B201&gt;40,40*(Rates!$F$13+Rates!$F$17)+('NEG Commercial NonWin'!B201-40)*(Rates!$F$13+Rates!$F$19),'NEG Commercial NonWin'!B201*(Rates!$F$13+Rates!$F$17))+Rates!$F$26</f>
        <v>2615.0035800000001</v>
      </c>
      <c r="E201" s="46">
        <f t="shared" si="12"/>
        <v>567.2663100000002</v>
      </c>
      <c r="F201" s="47">
        <f t="shared" si="13"/>
        <v>0.27702104088773077</v>
      </c>
      <c r="G201" s="51">
        <f>'NEG Commercial'!M201</f>
        <v>4</v>
      </c>
      <c r="H201" s="48">
        <f t="shared" si="14"/>
        <v>2.7824925568324105E-5</v>
      </c>
      <c r="I201" s="48">
        <f t="shared" si="15"/>
        <v>0.99392720999471307</v>
      </c>
      <c r="K201" s="72"/>
      <c r="L201" s="72"/>
    </row>
    <row r="202" spans="2:12" x14ac:dyDescent="0.2">
      <c r="B202" s="44">
        <f>'NEG Commercial'!K202</f>
        <v>3559</v>
      </c>
      <c r="C202" s="45">
        <f>IF('NEG Commercial NonWin'!B202&gt;40,40*(Rates!$E$13+Rates!$E$17)+('NEG Commercial NonWin'!B202-40)*(Rates!$E$13+Rates!$E$19),'NEG Commercial NonWin'!B202*(Rates!$E$13+Rates!$E$17))+Rates!$E$26</f>
        <v>2059.05987</v>
      </c>
      <c r="D202" s="45">
        <f>IF('NEG Commercial NonWin'!B202&gt;40,40*(Rates!$F$13+Rates!$F$17)+('NEG Commercial NonWin'!B202-40)*(Rates!$F$13+Rates!$F$19),'NEG Commercial NonWin'!B202*(Rates!$F$13+Rates!$F$17))+Rates!$F$26</f>
        <v>2629.5319800000002</v>
      </c>
      <c r="E202" s="46">
        <f t="shared" si="12"/>
        <v>570.47211000000016</v>
      </c>
      <c r="F202" s="47">
        <f t="shared" si="13"/>
        <v>0.27705464921716927</v>
      </c>
      <c r="G202" s="51">
        <f>'NEG Commercial'!M202</f>
        <v>3</v>
      </c>
      <c r="H202" s="48">
        <f t="shared" si="14"/>
        <v>2.086869417624308E-5</v>
      </c>
      <c r="I202" s="48">
        <f t="shared" si="15"/>
        <v>0.99394807868888935</v>
      </c>
      <c r="K202" s="72"/>
      <c r="L202" s="72"/>
    </row>
    <row r="203" spans="2:12" x14ac:dyDescent="0.2">
      <c r="B203" s="44">
        <f>'NEG Commercial'!K203</f>
        <v>3579</v>
      </c>
      <c r="C203" s="45">
        <f>IF('NEG Commercial NonWin'!B203&gt;40,40*(Rates!$E$13+Rates!$E$17)+('NEG Commercial NonWin'!B203-40)*(Rates!$E$13+Rates!$E$19),'NEG Commercial NonWin'!B203*(Rates!$E$13+Rates!$E$17))+Rates!$E$26</f>
        <v>2070.38247</v>
      </c>
      <c r="D203" s="45">
        <f>IF('NEG Commercial NonWin'!B203&gt;40,40*(Rates!$F$13+Rates!$F$17)+('NEG Commercial NonWin'!B203-40)*(Rates!$F$13+Rates!$F$19),'NEG Commercial NonWin'!B203*(Rates!$F$13+Rates!$F$17))+Rates!$F$26</f>
        <v>2644.0603799999999</v>
      </c>
      <c r="E203" s="46">
        <f t="shared" si="12"/>
        <v>573.67790999999988</v>
      </c>
      <c r="F203" s="47">
        <f t="shared" si="13"/>
        <v>0.27708788994914541</v>
      </c>
      <c r="G203" s="51">
        <f>'NEG Commercial'!M203</f>
        <v>5</v>
      </c>
      <c r="H203" s="48">
        <f t="shared" si="14"/>
        <v>3.4781156960405134E-5</v>
      </c>
      <c r="I203" s="48">
        <f t="shared" si="15"/>
        <v>0.99398285984584978</v>
      </c>
      <c r="K203" s="72"/>
      <c r="L203" s="72"/>
    </row>
    <row r="204" spans="2:12" x14ac:dyDescent="0.2">
      <c r="B204" s="44">
        <f>'NEG Commercial'!K204</f>
        <v>3599</v>
      </c>
      <c r="C204" s="45">
        <f>IF('NEG Commercial NonWin'!B204&gt;40,40*(Rates!$E$13+Rates!$E$17)+('NEG Commercial NonWin'!B204-40)*(Rates!$E$13+Rates!$E$19),'NEG Commercial NonWin'!B204*(Rates!$E$13+Rates!$E$17))+Rates!$E$26</f>
        <v>2081.7050700000004</v>
      </c>
      <c r="D204" s="45">
        <f>IF('NEG Commercial NonWin'!B204&gt;40,40*(Rates!$F$13+Rates!$F$17)+('NEG Commercial NonWin'!B204-40)*(Rates!$F$13+Rates!$F$19),'NEG Commercial NonWin'!B204*(Rates!$F$13+Rates!$F$17))+Rates!$F$26</f>
        <v>2658.58878</v>
      </c>
      <c r="E204" s="46">
        <f t="shared" si="12"/>
        <v>576.88370999999961</v>
      </c>
      <c r="F204" s="47">
        <f t="shared" si="13"/>
        <v>0.27712076908185629</v>
      </c>
      <c r="G204" s="51">
        <f>'NEG Commercial'!M204</f>
        <v>9</v>
      </c>
      <c r="H204" s="48">
        <f t="shared" si="14"/>
        <v>6.2606082528729242E-5</v>
      </c>
      <c r="I204" s="48">
        <f t="shared" si="15"/>
        <v>0.9940454659283785</v>
      </c>
      <c r="K204" s="72"/>
      <c r="L204" s="72"/>
    </row>
    <row r="205" spans="2:12" x14ac:dyDescent="0.2">
      <c r="B205" s="44">
        <f>'NEG Commercial'!K205</f>
        <v>3619</v>
      </c>
      <c r="C205" s="45">
        <f>IF('NEG Commercial NonWin'!B205&gt;40,40*(Rates!$E$13+Rates!$E$17)+('NEG Commercial NonWin'!B205-40)*(Rates!$E$13+Rates!$E$19),'NEG Commercial NonWin'!B205*(Rates!$E$13+Rates!$E$17))+Rates!$E$26</f>
        <v>2093.0276700000004</v>
      </c>
      <c r="D205" s="45">
        <f>IF('NEG Commercial NonWin'!B205&gt;40,40*(Rates!$F$13+Rates!$F$17)+('NEG Commercial NonWin'!B205-40)*(Rates!$F$13+Rates!$F$19),'NEG Commercial NonWin'!B205*(Rates!$F$13+Rates!$F$17))+Rates!$F$26</f>
        <v>2673.1171800000002</v>
      </c>
      <c r="E205" s="46">
        <f t="shared" si="12"/>
        <v>580.08950999999979</v>
      </c>
      <c r="F205" s="47">
        <f t="shared" si="13"/>
        <v>0.27715329248370602</v>
      </c>
      <c r="G205" s="51">
        <f>'NEG Commercial'!M205</f>
        <v>9</v>
      </c>
      <c r="H205" s="48">
        <f t="shared" si="14"/>
        <v>6.2606082528729242E-5</v>
      </c>
      <c r="I205" s="48">
        <f t="shared" si="15"/>
        <v>0.99410807201090723</v>
      </c>
      <c r="K205" s="72"/>
      <c r="L205" s="72"/>
    </row>
    <row r="206" spans="2:12" x14ac:dyDescent="0.2">
      <c r="B206" s="44">
        <f>'NEG Commercial'!K206</f>
        <v>3639</v>
      </c>
      <c r="C206" s="45">
        <f>IF('NEG Commercial NonWin'!B206&gt;40,40*(Rates!$E$13+Rates!$E$17)+('NEG Commercial NonWin'!B206-40)*(Rates!$E$13+Rates!$E$19),'NEG Commercial NonWin'!B206*(Rates!$E$13+Rates!$E$17))+Rates!$E$26</f>
        <v>2104.3502700000004</v>
      </c>
      <c r="D206" s="45">
        <f>IF('NEG Commercial NonWin'!B206&gt;40,40*(Rates!$F$13+Rates!$F$17)+('NEG Commercial NonWin'!B206-40)*(Rates!$F$13+Rates!$F$19),'NEG Commercial NonWin'!B206*(Rates!$F$13+Rates!$F$17))+Rates!$F$26</f>
        <v>2687.6455799999999</v>
      </c>
      <c r="E206" s="46">
        <f t="shared" si="12"/>
        <v>583.29530999999952</v>
      </c>
      <c r="F206" s="47">
        <f t="shared" si="13"/>
        <v>0.27718546589679643</v>
      </c>
      <c r="G206" s="51">
        <f>'NEG Commercial'!M206</f>
        <v>14</v>
      </c>
      <c r="H206" s="48">
        <f t="shared" si="14"/>
        <v>9.7387239489134369E-5</v>
      </c>
      <c r="I206" s="48">
        <f t="shared" si="15"/>
        <v>0.99420545925039638</v>
      </c>
      <c r="K206" s="72"/>
      <c r="L206" s="72"/>
    </row>
    <row r="207" spans="2:12" x14ac:dyDescent="0.2">
      <c r="B207" s="44">
        <f>'NEG Commercial'!K207</f>
        <v>3659</v>
      </c>
      <c r="C207" s="45">
        <f>IF('NEG Commercial NonWin'!B207&gt;40,40*(Rates!$E$13+Rates!$E$17)+('NEG Commercial NonWin'!B207-40)*(Rates!$E$13+Rates!$E$19),'NEG Commercial NonWin'!B207*(Rates!$E$13+Rates!$E$17))+Rates!$E$26</f>
        <v>2115.6728700000003</v>
      </c>
      <c r="D207" s="45">
        <f>IF('NEG Commercial NonWin'!B207&gt;40,40*(Rates!$F$13+Rates!$F$17)+('NEG Commercial NonWin'!B207-40)*(Rates!$F$13+Rates!$F$19),'NEG Commercial NonWin'!B207*(Rates!$F$13+Rates!$F$17))+Rates!$F$26</f>
        <v>2702.17398</v>
      </c>
      <c r="E207" s="46">
        <f t="shared" si="12"/>
        <v>586.5011099999997</v>
      </c>
      <c r="F207" s="47">
        <f t="shared" si="13"/>
        <v>0.27721729494030878</v>
      </c>
      <c r="G207" s="51">
        <f>'NEG Commercial'!M207</f>
        <v>4</v>
      </c>
      <c r="H207" s="48">
        <f t="shared" si="14"/>
        <v>2.7824925568324105E-5</v>
      </c>
      <c r="I207" s="48">
        <f t="shared" si="15"/>
        <v>0.99423328417596468</v>
      </c>
      <c r="K207" s="72"/>
      <c r="L207" s="72"/>
    </row>
    <row r="208" spans="2:12" x14ac:dyDescent="0.2">
      <c r="B208" s="44">
        <f>'NEG Commercial'!K208</f>
        <v>3679</v>
      </c>
      <c r="C208" s="45">
        <f>IF('NEG Commercial NonWin'!B208&gt;40,40*(Rates!$E$13+Rates!$E$17)+('NEG Commercial NonWin'!B208-40)*(Rates!$E$13+Rates!$E$19),'NEG Commercial NonWin'!B208*(Rates!$E$13+Rates!$E$17))+Rates!$E$26</f>
        <v>2126.9954700000003</v>
      </c>
      <c r="D208" s="45">
        <f>IF('NEG Commercial NonWin'!B208&gt;40,40*(Rates!$F$13+Rates!$F$17)+('NEG Commercial NonWin'!B208-40)*(Rates!$F$13+Rates!$F$19),'NEG Commercial NonWin'!B208*(Rates!$F$13+Rates!$F$17))+Rates!$F$26</f>
        <v>2716.7023800000002</v>
      </c>
      <c r="E208" s="46">
        <f t="shared" si="12"/>
        <v>589.70690999999988</v>
      </c>
      <c r="F208" s="47">
        <f t="shared" si="13"/>
        <v>0.27724878511377354</v>
      </c>
      <c r="G208" s="51">
        <f>'NEG Commercial'!M208</f>
        <v>7</v>
      </c>
      <c r="H208" s="48">
        <f t="shared" si="14"/>
        <v>4.8693619744567185E-5</v>
      </c>
      <c r="I208" s="48">
        <f t="shared" si="15"/>
        <v>0.99428197779570926</v>
      </c>
      <c r="K208" s="72"/>
      <c r="L208" s="72"/>
    </row>
    <row r="209" spans="2:12" x14ac:dyDescent="0.2">
      <c r="B209" s="44">
        <f>'NEG Commercial'!K209</f>
        <v>3699</v>
      </c>
      <c r="C209" s="45">
        <f>IF('NEG Commercial NonWin'!B209&gt;40,40*(Rates!$E$13+Rates!$E$17)+('NEG Commercial NonWin'!B209-40)*(Rates!$E$13+Rates!$E$19),'NEG Commercial NonWin'!B209*(Rates!$E$13+Rates!$E$17))+Rates!$E$26</f>
        <v>2138.3180700000003</v>
      </c>
      <c r="D209" s="45">
        <f>IF('NEG Commercial NonWin'!B209&gt;40,40*(Rates!$F$13+Rates!$F$17)+('NEG Commercial NonWin'!B209-40)*(Rates!$F$13+Rates!$F$19),'NEG Commercial NonWin'!B209*(Rates!$F$13+Rates!$F$17))+Rates!$F$26</f>
        <v>2731.2307799999999</v>
      </c>
      <c r="E209" s="46">
        <f t="shared" si="12"/>
        <v>592.91270999999961</v>
      </c>
      <c r="F209" s="47">
        <f t="shared" si="13"/>
        <v>0.27727994180023907</v>
      </c>
      <c r="G209" s="51">
        <f>'NEG Commercial'!M209</f>
        <v>5</v>
      </c>
      <c r="H209" s="48">
        <f t="shared" si="14"/>
        <v>3.4781156960405134E-5</v>
      </c>
      <c r="I209" s="48">
        <f t="shared" si="15"/>
        <v>0.99431675895266969</v>
      </c>
      <c r="K209" s="72"/>
      <c r="L209" s="72"/>
    </row>
    <row r="210" spans="2:12" x14ac:dyDescent="0.2">
      <c r="B210" s="44">
        <f>'NEG Commercial'!K210</f>
        <v>3719</v>
      </c>
      <c r="C210" s="45">
        <f>IF('NEG Commercial NonWin'!B210&gt;40,40*(Rates!$E$13+Rates!$E$17)+('NEG Commercial NonWin'!B210-40)*(Rates!$E$13+Rates!$E$19),'NEG Commercial NonWin'!B210*(Rates!$E$13+Rates!$E$17))+Rates!$E$26</f>
        <v>2149.6406700000002</v>
      </c>
      <c r="D210" s="45">
        <f>IF('NEG Commercial NonWin'!B210&gt;40,40*(Rates!$F$13+Rates!$F$17)+('NEG Commercial NonWin'!B210-40)*(Rates!$F$13+Rates!$F$19),'NEG Commercial NonWin'!B210*(Rates!$F$13+Rates!$F$17))+Rates!$F$26</f>
        <v>2745.75918</v>
      </c>
      <c r="E210" s="46">
        <f t="shared" si="12"/>
        <v>596.11850999999979</v>
      </c>
      <c r="F210" s="47">
        <f t="shared" si="13"/>
        <v>0.27731077026933981</v>
      </c>
      <c r="G210" s="51">
        <f>'NEG Commercial'!M210</f>
        <v>7</v>
      </c>
      <c r="H210" s="48">
        <f t="shared" si="14"/>
        <v>4.8693619744567185E-5</v>
      </c>
      <c r="I210" s="48">
        <f t="shared" si="15"/>
        <v>0.99436545257241427</v>
      </c>
      <c r="K210" s="72"/>
      <c r="L210" s="72"/>
    </row>
    <row r="211" spans="2:12" x14ac:dyDescent="0.2">
      <c r="B211" s="44">
        <f>'NEG Commercial'!K211</f>
        <v>3739</v>
      </c>
      <c r="C211" s="45">
        <f>IF('NEG Commercial NonWin'!B211&gt;40,40*(Rates!$E$13+Rates!$E$17)+('NEG Commercial NonWin'!B211-40)*(Rates!$E$13+Rates!$E$19),'NEG Commercial NonWin'!B211*(Rates!$E$13+Rates!$E$17))+Rates!$E$26</f>
        <v>2160.9632700000002</v>
      </c>
      <c r="D211" s="45">
        <f>IF('NEG Commercial NonWin'!B211&gt;40,40*(Rates!$F$13+Rates!$F$17)+('NEG Commercial NonWin'!B211-40)*(Rates!$F$13+Rates!$F$19),'NEG Commercial NonWin'!B211*(Rates!$F$13+Rates!$F$17))+Rates!$F$26</f>
        <v>2760.2875800000002</v>
      </c>
      <c r="E211" s="46">
        <f t="shared" si="12"/>
        <v>599.32430999999997</v>
      </c>
      <c r="F211" s="47">
        <f t="shared" si="13"/>
        <v>0.2773412756802664</v>
      </c>
      <c r="G211" s="51">
        <f>'NEG Commercial'!M211</f>
        <v>8</v>
      </c>
      <c r="H211" s="48">
        <f t="shared" si="14"/>
        <v>5.564985113664821E-5</v>
      </c>
      <c r="I211" s="48">
        <f t="shared" si="15"/>
        <v>0.99442110242355086</v>
      </c>
      <c r="K211" s="72"/>
      <c r="L211" s="72"/>
    </row>
    <row r="212" spans="2:12" x14ac:dyDescent="0.2">
      <c r="B212" s="44">
        <f>'NEG Commercial'!K212</f>
        <v>3759</v>
      </c>
      <c r="C212" s="45">
        <f>IF('NEG Commercial NonWin'!B212&gt;40,40*(Rates!$E$13+Rates!$E$17)+('NEG Commercial NonWin'!B212-40)*(Rates!$E$13+Rates!$E$19),'NEG Commercial NonWin'!B212*(Rates!$E$13+Rates!$E$17))+Rates!$E$26</f>
        <v>2172.2858700000006</v>
      </c>
      <c r="D212" s="45">
        <f>IF('NEG Commercial NonWin'!B212&gt;40,40*(Rates!$F$13+Rates!$F$17)+('NEG Commercial NonWin'!B212-40)*(Rates!$F$13+Rates!$F$19),'NEG Commercial NonWin'!B212*(Rates!$F$13+Rates!$F$17))+Rates!$F$26</f>
        <v>2774.8159799999999</v>
      </c>
      <c r="E212" s="46">
        <f t="shared" si="12"/>
        <v>602.53010999999924</v>
      </c>
      <c r="F212" s="47">
        <f t="shared" si="13"/>
        <v>0.27737146308464411</v>
      </c>
      <c r="G212" s="51">
        <f>'NEG Commercial'!M212</f>
        <v>4</v>
      </c>
      <c r="H212" s="48">
        <f t="shared" si="14"/>
        <v>2.7824925568324105E-5</v>
      </c>
      <c r="I212" s="48">
        <f t="shared" si="15"/>
        <v>0.99444892734911916</v>
      </c>
      <c r="K212" s="72"/>
      <c r="L212" s="72"/>
    </row>
    <row r="213" spans="2:12" x14ac:dyDescent="0.2">
      <c r="B213" s="44">
        <f>'NEG Commercial'!K213</f>
        <v>3779</v>
      </c>
      <c r="C213" s="45">
        <f>IF('NEG Commercial NonWin'!B213&gt;40,40*(Rates!$E$13+Rates!$E$17)+('NEG Commercial NonWin'!B213-40)*(Rates!$E$13+Rates!$E$19),'NEG Commercial NonWin'!B213*(Rates!$E$13+Rates!$E$17))+Rates!$E$26</f>
        <v>2183.6084700000006</v>
      </c>
      <c r="D213" s="45">
        <f>IF('NEG Commercial NonWin'!B213&gt;40,40*(Rates!$F$13+Rates!$F$17)+('NEG Commercial NonWin'!B213-40)*(Rates!$F$13+Rates!$F$19),'NEG Commercial NonWin'!B213*(Rates!$F$13+Rates!$F$17))+Rates!$F$26</f>
        <v>2789.34438</v>
      </c>
      <c r="E213" s="46">
        <f t="shared" si="12"/>
        <v>605.73590999999942</v>
      </c>
      <c r="F213" s="47">
        <f t="shared" si="13"/>
        <v>0.27740133742932371</v>
      </c>
      <c r="G213" s="51">
        <f>'NEG Commercial'!M213</f>
        <v>8</v>
      </c>
      <c r="H213" s="48">
        <f t="shared" si="14"/>
        <v>5.564985113664821E-5</v>
      </c>
      <c r="I213" s="48">
        <f t="shared" si="15"/>
        <v>0.99450457720025576</v>
      </c>
      <c r="K213" s="72"/>
      <c r="L213" s="72"/>
    </row>
    <row r="214" spans="2:12" x14ac:dyDescent="0.2">
      <c r="B214" s="44">
        <f>'NEG Commercial'!K214</f>
        <v>3799</v>
      </c>
      <c r="C214" s="45">
        <f>IF('NEG Commercial NonWin'!B214&gt;40,40*(Rates!$E$13+Rates!$E$17)+('NEG Commercial NonWin'!B214-40)*(Rates!$E$13+Rates!$E$19),'NEG Commercial NonWin'!B214*(Rates!$E$13+Rates!$E$17))+Rates!$E$26</f>
        <v>2194.9310700000005</v>
      </c>
      <c r="D214" s="45">
        <f>IF('NEG Commercial NonWin'!B214&gt;40,40*(Rates!$F$13+Rates!$F$17)+('NEG Commercial NonWin'!B214-40)*(Rates!$F$13+Rates!$F$19),'NEG Commercial NonWin'!B214*(Rates!$F$13+Rates!$F$17))+Rates!$F$26</f>
        <v>2803.8727800000001</v>
      </c>
      <c r="E214" s="46">
        <f t="shared" si="12"/>
        <v>608.9417099999996</v>
      </c>
      <c r="F214" s="47">
        <f t="shared" si="13"/>
        <v>0.27743090355908051</v>
      </c>
      <c r="G214" s="51">
        <f>'NEG Commercial'!M214</f>
        <v>6</v>
      </c>
      <c r="H214" s="48">
        <f t="shared" si="14"/>
        <v>4.1737388352486159E-5</v>
      </c>
      <c r="I214" s="48">
        <f t="shared" si="15"/>
        <v>0.9945463145886082</v>
      </c>
      <c r="K214" s="72"/>
      <c r="L214" s="72"/>
    </row>
    <row r="215" spans="2:12" x14ac:dyDescent="0.2">
      <c r="B215" s="44">
        <f>'NEG Commercial'!K215</f>
        <v>3819</v>
      </c>
      <c r="C215" s="45">
        <f>IF('NEG Commercial NonWin'!B215&gt;40,40*(Rates!$E$13+Rates!$E$17)+('NEG Commercial NonWin'!B215-40)*(Rates!$E$13+Rates!$E$19),'NEG Commercial NonWin'!B215*(Rates!$E$13+Rates!$E$17))+Rates!$E$26</f>
        <v>2206.2536700000005</v>
      </c>
      <c r="D215" s="45">
        <f>IF('NEG Commercial NonWin'!B215&gt;40,40*(Rates!$F$13+Rates!$F$17)+('NEG Commercial NonWin'!B215-40)*(Rates!$F$13+Rates!$F$19),'NEG Commercial NonWin'!B215*(Rates!$F$13+Rates!$F$17))+Rates!$F$26</f>
        <v>2818.4011799999998</v>
      </c>
      <c r="E215" s="46">
        <f t="shared" si="12"/>
        <v>612.14750999999933</v>
      </c>
      <c r="F215" s="47">
        <f t="shared" si="13"/>
        <v>0.27746016621923586</v>
      </c>
      <c r="G215" s="51">
        <f>'NEG Commercial'!M215</f>
        <v>6</v>
      </c>
      <c r="H215" s="48">
        <f t="shared" si="14"/>
        <v>4.1737388352486159E-5</v>
      </c>
      <c r="I215" s="48">
        <f t="shared" si="15"/>
        <v>0.99458805197696065</v>
      </c>
      <c r="K215" s="72"/>
      <c r="L215" s="72"/>
    </row>
    <row r="216" spans="2:12" x14ac:dyDescent="0.2">
      <c r="B216" s="44">
        <f>'NEG Commercial'!K216</f>
        <v>3839</v>
      </c>
      <c r="C216" s="45">
        <f>IF('NEG Commercial NonWin'!B216&gt;40,40*(Rates!$E$13+Rates!$E$17)+('NEG Commercial NonWin'!B216-40)*(Rates!$E$13+Rates!$E$19),'NEG Commercial NonWin'!B216*(Rates!$E$13+Rates!$E$17))+Rates!$E$26</f>
        <v>2217.5762700000005</v>
      </c>
      <c r="D216" s="45">
        <f>IF('NEG Commercial NonWin'!B216&gt;40,40*(Rates!$F$13+Rates!$F$17)+('NEG Commercial NonWin'!B216-40)*(Rates!$F$13+Rates!$F$19),'NEG Commercial NonWin'!B216*(Rates!$F$13+Rates!$F$17))+Rates!$F$26</f>
        <v>2832.92958</v>
      </c>
      <c r="E216" s="46">
        <f t="shared" si="12"/>
        <v>615.35330999999951</v>
      </c>
      <c r="F216" s="47">
        <f t="shared" si="13"/>
        <v>0.27748913005819609</v>
      </c>
      <c r="G216" s="51">
        <f>'NEG Commercial'!M216</f>
        <v>6</v>
      </c>
      <c r="H216" s="48">
        <f t="shared" si="14"/>
        <v>4.1737388352486159E-5</v>
      </c>
      <c r="I216" s="48">
        <f t="shared" si="15"/>
        <v>0.9946297893653131</v>
      </c>
      <c r="K216" s="72"/>
      <c r="L216" s="72"/>
    </row>
    <row r="217" spans="2:12" x14ac:dyDescent="0.2">
      <c r="B217" s="44">
        <f>'NEG Commercial'!K217</f>
        <v>3859</v>
      </c>
      <c r="C217" s="45">
        <f>IF('NEG Commercial NonWin'!B217&gt;40,40*(Rates!$E$13+Rates!$E$17)+('NEG Commercial NonWin'!B217-40)*(Rates!$E$13+Rates!$E$19),'NEG Commercial NonWin'!B217*(Rates!$E$13+Rates!$E$17))+Rates!$E$26</f>
        <v>2228.8988700000004</v>
      </c>
      <c r="D217" s="45">
        <f>IF('NEG Commercial NonWin'!B217&gt;40,40*(Rates!$F$13+Rates!$F$17)+('NEG Commercial NonWin'!B217-40)*(Rates!$F$13+Rates!$F$19),'NEG Commercial NonWin'!B217*(Rates!$F$13+Rates!$F$17))+Rates!$F$26</f>
        <v>2847.4579800000001</v>
      </c>
      <c r="E217" s="46">
        <f t="shared" si="12"/>
        <v>618.55910999999969</v>
      </c>
      <c r="F217" s="47">
        <f t="shared" si="13"/>
        <v>0.27751779962991302</v>
      </c>
      <c r="G217" s="51">
        <f>'NEG Commercial'!M217</f>
        <v>4</v>
      </c>
      <c r="H217" s="48">
        <f t="shared" si="14"/>
        <v>2.7824925568324105E-5</v>
      </c>
      <c r="I217" s="48">
        <f t="shared" si="15"/>
        <v>0.9946576142908814</v>
      </c>
      <c r="K217" s="72"/>
      <c r="L217" s="72"/>
    </row>
    <row r="218" spans="2:12" x14ac:dyDescent="0.2">
      <c r="B218" s="44">
        <f>'NEG Commercial'!K218</f>
        <v>3879</v>
      </c>
      <c r="C218" s="45">
        <f>IF('NEG Commercial NonWin'!B218&gt;40,40*(Rates!$E$13+Rates!$E$17)+('NEG Commercial NonWin'!B218-40)*(Rates!$E$13+Rates!$E$19),'NEG Commercial NonWin'!B218*(Rates!$E$13+Rates!$E$17))+Rates!$E$26</f>
        <v>2240.2214700000004</v>
      </c>
      <c r="D218" s="45">
        <f>IF('NEG Commercial NonWin'!B218&gt;40,40*(Rates!$F$13+Rates!$F$17)+('NEG Commercial NonWin'!B218-40)*(Rates!$F$13+Rates!$F$19),'NEG Commercial NonWin'!B218*(Rates!$F$13+Rates!$F$17))+Rates!$F$26</f>
        <v>2861.9863799999998</v>
      </c>
      <c r="E218" s="46">
        <f t="shared" si="12"/>
        <v>621.76490999999942</v>
      </c>
      <c r="F218" s="47">
        <f t="shared" si="13"/>
        <v>0.27754617939627163</v>
      </c>
      <c r="G218" s="51">
        <f>'NEG Commercial'!M218</f>
        <v>5</v>
      </c>
      <c r="H218" s="48">
        <f t="shared" si="14"/>
        <v>3.4781156960405134E-5</v>
      </c>
      <c r="I218" s="48">
        <f t="shared" si="15"/>
        <v>0.99469239544784183</v>
      </c>
      <c r="K218" s="72"/>
      <c r="L218" s="72"/>
    </row>
    <row r="219" spans="2:12" x14ac:dyDescent="0.2">
      <c r="B219" s="44">
        <f>'NEG Commercial'!K219</f>
        <v>3899</v>
      </c>
      <c r="C219" s="45">
        <f>IF('NEG Commercial NonWin'!B219&gt;40,40*(Rates!$E$13+Rates!$E$17)+('NEG Commercial NonWin'!B219-40)*(Rates!$E$13+Rates!$E$19),'NEG Commercial NonWin'!B219*(Rates!$E$13+Rates!$E$17))+Rates!$E$26</f>
        <v>2251.5440700000004</v>
      </c>
      <c r="D219" s="45">
        <f>IF('NEG Commercial NonWin'!B219&gt;40,40*(Rates!$F$13+Rates!$F$17)+('NEG Commercial NonWin'!B219-40)*(Rates!$F$13+Rates!$F$19),'NEG Commercial NonWin'!B219*(Rates!$F$13+Rates!$F$17))+Rates!$F$26</f>
        <v>2876.51478</v>
      </c>
      <c r="E219" s="46">
        <f t="shared" si="12"/>
        <v>624.9707099999996</v>
      </c>
      <c r="F219" s="47">
        <f t="shared" si="13"/>
        <v>0.27757427372940541</v>
      </c>
      <c r="G219" s="51">
        <f>'NEG Commercial'!M219</f>
        <v>5</v>
      </c>
      <c r="H219" s="48">
        <f t="shared" si="14"/>
        <v>3.4781156960405134E-5</v>
      </c>
      <c r="I219" s="48">
        <f t="shared" si="15"/>
        <v>0.99472717660480225</v>
      </c>
      <c r="K219" s="72"/>
      <c r="L219" s="72"/>
    </row>
    <row r="220" spans="2:12" x14ac:dyDescent="0.2">
      <c r="B220" s="44">
        <f>'NEG Commercial'!K220</f>
        <v>3919</v>
      </c>
      <c r="C220" s="45">
        <f>IF('NEG Commercial NonWin'!B220&gt;40,40*(Rates!$E$13+Rates!$E$17)+('NEG Commercial NonWin'!B220-40)*(Rates!$E$13+Rates!$E$19),'NEG Commercial NonWin'!B220*(Rates!$E$13+Rates!$E$17))+Rates!$E$26</f>
        <v>2262.8666700000003</v>
      </c>
      <c r="D220" s="45">
        <f>IF('NEG Commercial NonWin'!B220&gt;40,40*(Rates!$F$13+Rates!$F$17)+('NEG Commercial NonWin'!B220-40)*(Rates!$F$13+Rates!$F$19),'NEG Commercial NonWin'!B220*(Rates!$F$13+Rates!$F$17))+Rates!$F$26</f>
        <v>2891.0431800000001</v>
      </c>
      <c r="E220" s="46">
        <f t="shared" si="12"/>
        <v>628.17650999999978</v>
      </c>
      <c r="F220" s="47">
        <f t="shared" si="13"/>
        <v>0.27760208691394073</v>
      </c>
      <c r="G220" s="51">
        <f>'NEG Commercial'!M220</f>
        <v>4</v>
      </c>
      <c r="H220" s="48">
        <f t="shared" si="14"/>
        <v>2.7824925568324105E-5</v>
      </c>
      <c r="I220" s="48">
        <f t="shared" si="15"/>
        <v>0.99475500153037055</v>
      </c>
      <c r="K220" s="72"/>
      <c r="L220" s="72"/>
    </row>
    <row r="221" spans="2:12" x14ac:dyDescent="0.2">
      <c r="B221" s="44">
        <f>'NEG Commercial'!K221</f>
        <v>3939</v>
      </c>
      <c r="C221" s="45">
        <f>IF('NEG Commercial NonWin'!B221&gt;40,40*(Rates!$E$13+Rates!$E$17)+('NEG Commercial NonWin'!B221-40)*(Rates!$E$13+Rates!$E$19),'NEG Commercial NonWin'!B221*(Rates!$E$13+Rates!$E$17))+Rates!$E$26</f>
        <v>2274.1892700000003</v>
      </c>
      <c r="D221" s="45">
        <f>IF('NEG Commercial NonWin'!B221&gt;40,40*(Rates!$F$13+Rates!$F$17)+('NEG Commercial NonWin'!B221-40)*(Rates!$F$13+Rates!$F$19),'NEG Commercial NonWin'!B221*(Rates!$F$13+Rates!$F$17))+Rates!$F$26</f>
        <v>2905.5715800000003</v>
      </c>
      <c r="E221" s="46">
        <f t="shared" si="12"/>
        <v>631.38230999999996</v>
      </c>
      <c r="F221" s="47">
        <f t="shared" si="13"/>
        <v>0.27762962314917611</v>
      </c>
      <c r="G221" s="51">
        <f>'NEG Commercial'!M221</f>
        <v>3</v>
      </c>
      <c r="H221" s="48">
        <f t="shared" si="14"/>
        <v>2.086869417624308E-5</v>
      </c>
      <c r="I221" s="48">
        <f t="shared" si="15"/>
        <v>0.99477587022454683</v>
      </c>
      <c r="K221" s="72"/>
      <c r="L221" s="72"/>
    </row>
    <row r="222" spans="2:12" x14ac:dyDescent="0.2">
      <c r="B222" s="44">
        <f>'NEG Commercial'!K222</f>
        <v>3959</v>
      </c>
      <c r="C222" s="45">
        <f>IF('NEG Commercial NonWin'!B222&gt;40,40*(Rates!$E$13+Rates!$E$17)+('NEG Commercial NonWin'!B222-40)*(Rates!$E$13+Rates!$E$19),'NEG Commercial NonWin'!B222*(Rates!$E$13+Rates!$E$17))+Rates!$E$26</f>
        <v>2285.5118700000003</v>
      </c>
      <c r="D222" s="45">
        <f>IF('NEG Commercial NonWin'!B222&gt;40,40*(Rates!$F$13+Rates!$F$17)+('NEG Commercial NonWin'!B222-40)*(Rates!$F$13+Rates!$F$19),'NEG Commercial NonWin'!B222*(Rates!$F$13+Rates!$F$17))+Rates!$F$26</f>
        <v>2920.09998</v>
      </c>
      <c r="E222" s="46">
        <f t="shared" si="12"/>
        <v>634.58810999999969</v>
      </c>
      <c r="F222" s="47">
        <f t="shared" si="13"/>
        <v>0.27765688655119503</v>
      </c>
      <c r="G222" s="51">
        <f>'NEG Commercial'!M222</f>
        <v>5</v>
      </c>
      <c r="H222" s="48">
        <f t="shared" si="14"/>
        <v>3.4781156960405134E-5</v>
      </c>
      <c r="I222" s="48">
        <f t="shared" si="15"/>
        <v>0.99481065138150726</v>
      </c>
      <c r="K222" s="72"/>
      <c r="L222" s="72"/>
    </row>
    <row r="223" spans="2:12" x14ac:dyDescent="0.2">
      <c r="B223" s="44">
        <f>'NEG Commercial'!K223</f>
        <v>3979</v>
      </c>
      <c r="C223" s="45">
        <f>IF('NEG Commercial NonWin'!B223&gt;40,40*(Rates!$E$13+Rates!$E$17)+('NEG Commercial NonWin'!B223-40)*(Rates!$E$13+Rates!$E$19),'NEG Commercial NonWin'!B223*(Rates!$E$13+Rates!$E$17))+Rates!$E$26</f>
        <v>2296.8344700000002</v>
      </c>
      <c r="D223" s="45">
        <f>IF('NEG Commercial NonWin'!B223&gt;40,40*(Rates!$F$13+Rates!$F$17)+('NEG Commercial NonWin'!B223-40)*(Rates!$F$13+Rates!$F$19),'NEG Commercial NonWin'!B223*(Rates!$F$13+Rates!$F$17))+Rates!$F$26</f>
        <v>2934.6283800000001</v>
      </c>
      <c r="E223" s="46">
        <f t="shared" si="12"/>
        <v>637.79390999999987</v>
      </c>
      <c r="F223" s="47">
        <f t="shared" si="13"/>
        <v>0.27768388115491832</v>
      </c>
      <c r="G223" s="51">
        <f>'NEG Commercial'!M223</f>
        <v>6</v>
      </c>
      <c r="H223" s="48">
        <f t="shared" si="14"/>
        <v>4.1737388352486159E-5</v>
      </c>
      <c r="I223" s="48">
        <f t="shared" si="15"/>
        <v>0.99485238876985971</v>
      </c>
      <c r="K223" s="72"/>
      <c r="L223" s="72"/>
    </row>
    <row r="224" spans="2:12" x14ac:dyDescent="0.2">
      <c r="B224" s="44">
        <f>'NEG Commercial'!K224</f>
        <v>3999</v>
      </c>
      <c r="C224" s="45">
        <f>IF('NEG Commercial NonWin'!B224&gt;40,40*(Rates!$E$13+Rates!$E$17)+('NEG Commercial NonWin'!B224-40)*(Rates!$E$13+Rates!$E$19),'NEG Commercial NonWin'!B224*(Rates!$E$13+Rates!$E$17))+Rates!$E$26</f>
        <v>2308.1570700000002</v>
      </c>
      <c r="D224" s="45">
        <f>IF('NEG Commercial NonWin'!B224&gt;40,40*(Rates!$F$13+Rates!$F$17)+('NEG Commercial NonWin'!B224-40)*(Rates!$F$13+Rates!$F$19),'NEG Commercial NonWin'!B224*(Rates!$F$13+Rates!$F$17))+Rates!$F$26</f>
        <v>2949.1567800000003</v>
      </c>
      <c r="E224" s="46">
        <f t="shared" si="12"/>
        <v>640.99971000000005</v>
      </c>
      <c r="F224" s="47">
        <f t="shared" si="13"/>
        <v>0.27771061091609334</v>
      </c>
      <c r="G224" s="51">
        <f>'NEG Commercial'!M224</f>
        <v>5</v>
      </c>
      <c r="H224" s="48">
        <f t="shared" si="14"/>
        <v>3.4781156960405134E-5</v>
      </c>
      <c r="I224" s="48">
        <f t="shared" si="15"/>
        <v>0.99488716992682014</v>
      </c>
      <c r="K224" s="72"/>
      <c r="L224" s="72"/>
    </row>
    <row r="225" spans="2:12" x14ac:dyDescent="0.2">
      <c r="B225" s="44">
        <f>'NEG Commercial'!K225</f>
        <v>4019</v>
      </c>
      <c r="C225" s="45">
        <f>IF('NEG Commercial NonWin'!B225&gt;40,40*(Rates!$E$13+Rates!$E$17)+('NEG Commercial NonWin'!B225-40)*(Rates!$E$13+Rates!$E$19),'NEG Commercial NonWin'!B225*(Rates!$E$13+Rates!$E$17))+Rates!$E$26</f>
        <v>2319.4796700000006</v>
      </c>
      <c r="D225" s="45">
        <f>IF('NEG Commercial NonWin'!B225&gt;40,40*(Rates!$F$13+Rates!$F$17)+('NEG Commercial NonWin'!B225-40)*(Rates!$F$13+Rates!$F$19),'NEG Commercial NonWin'!B225*(Rates!$F$13+Rates!$F$17))+Rates!$F$26</f>
        <v>2963.6851799999999</v>
      </c>
      <c r="E225" s="46">
        <f t="shared" si="12"/>
        <v>644.20550999999932</v>
      </c>
      <c r="F225" s="47">
        <f t="shared" si="13"/>
        <v>0.27773707971322686</v>
      </c>
      <c r="G225" s="51">
        <f>'NEG Commercial'!M225</f>
        <v>3</v>
      </c>
      <c r="H225" s="48">
        <f t="shared" si="14"/>
        <v>2.086869417624308E-5</v>
      </c>
      <c r="I225" s="48">
        <f t="shared" si="15"/>
        <v>0.99490803862099642</v>
      </c>
      <c r="K225" s="72"/>
      <c r="L225" s="72"/>
    </row>
    <row r="226" spans="2:12" x14ac:dyDescent="0.2">
      <c r="B226" s="44">
        <f>'NEG Commercial'!K226</f>
        <v>4039</v>
      </c>
      <c r="C226" s="45">
        <f>IF('NEG Commercial NonWin'!B226&gt;40,40*(Rates!$E$13+Rates!$E$17)+('NEG Commercial NonWin'!B226-40)*(Rates!$E$13+Rates!$E$19),'NEG Commercial NonWin'!B226*(Rates!$E$13+Rates!$E$17))+Rates!$E$26</f>
        <v>2330.8022700000006</v>
      </c>
      <c r="D226" s="45">
        <f>IF('NEG Commercial NonWin'!B226&gt;40,40*(Rates!$F$13+Rates!$F$17)+('NEG Commercial NonWin'!B226-40)*(Rates!$F$13+Rates!$F$19),'NEG Commercial NonWin'!B226*(Rates!$F$13+Rates!$F$17))+Rates!$F$26</f>
        <v>2978.2135800000001</v>
      </c>
      <c r="E226" s="46">
        <f t="shared" si="12"/>
        <v>647.4113099999995</v>
      </c>
      <c r="F226" s="47">
        <f t="shared" si="13"/>
        <v>0.27776329134946282</v>
      </c>
      <c r="G226" s="51">
        <f>'NEG Commercial'!M226</f>
        <v>10</v>
      </c>
      <c r="H226" s="48">
        <f t="shared" si="14"/>
        <v>6.9562313920810268E-5</v>
      </c>
      <c r="I226" s="48">
        <f t="shared" si="15"/>
        <v>0.99497760093491727</v>
      </c>
      <c r="K226" s="72"/>
      <c r="L226" s="72"/>
    </row>
    <row r="227" spans="2:12" x14ac:dyDescent="0.2">
      <c r="B227" s="44">
        <f>'NEG Commercial'!K227</f>
        <v>4059</v>
      </c>
      <c r="C227" s="45">
        <f>IF('NEG Commercial NonWin'!B227&gt;40,40*(Rates!$E$13+Rates!$E$17)+('NEG Commercial NonWin'!B227-40)*(Rates!$E$13+Rates!$E$19),'NEG Commercial NonWin'!B227*(Rates!$E$13+Rates!$E$17))+Rates!$E$26</f>
        <v>2342.1248700000006</v>
      </c>
      <c r="D227" s="45">
        <f>IF('NEG Commercial NonWin'!B227&gt;40,40*(Rates!$F$13+Rates!$F$17)+('NEG Commercial NonWin'!B227-40)*(Rates!$F$13+Rates!$F$19),'NEG Commercial NonWin'!B227*(Rates!$F$13+Rates!$F$17))+Rates!$F$26</f>
        <v>2992.7419800000002</v>
      </c>
      <c r="E227" s="46">
        <f t="shared" si="12"/>
        <v>650.61710999999968</v>
      </c>
      <c r="F227" s="47">
        <f t="shared" si="13"/>
        <v>0.27778924955440121</v>
      </c>
      <c r="G227" s="51">
        <f>'NEG Commercial'!M227</f>
        <v>6</v>
      </c>
      <c r="H227" s="48">
        <f t="shared" si="14"/>
        <v>4.1737388352486159E-5</v>
      </c>
      <c r="I227" s="48">
        <f t="shared" si="15"/>
        <v>0.99501933832326972</v>
      </c>
      <c r="K227" s="72"/>
      <c r="L227" s="72"/>
    </row>
    <row r="228" spans="2:12" x14ac:dyDescent="0.2">
      <c r="B228" s="44">
        <f>'NEG Commercial'!K228</f>
        <v>4079</v>
      </c>
      <c r="C228" s="45">
        <f>IF('NEG Commercial NonWin'!B228&gt;40,40*(Rates!$E$13+Rates!$E$17)+('NEG Commercial NonWin'!B228-40)*(Rates!$E$13+Rates!$E$19),'NEG Commercial NonWin'!B228*(Rates!$E$13+Rates!$E$17))+Rates!$E$26</f>
        <v>2353.4474700000005</v>
      </c>
      <c r="D228" s="45">
        <f>IF('NEG Commercial NonWin'!B228&gt;40,40*(Rates!$F$13+Rates!$F$17)+('NEG Commercial NonWin'!B228-40)*(Rates!$F$13+Rates!$F$19),'NEG Commercial NonWin'!B228*(Rates!$F$13+Rates!$F$17))+Rates!$F$26</f>
        <v>3007.2703799999999</v>
      </c>
      <c r="E228" s="46">
        <f t="shared" si="12"/>
        <v>653.82290999999941</v>
      </c>
      <c r="F228" s="47">
        <f t="shared" si="13"/>
        <v>0.2778149579858688</v>
      </c>
      <c r="G228" s="51">
        <f>'NEG Commercial'!M228</f>
        <v>6</v>
      </c>
      <c r="H228" s="48">
        <f t="shared" si="14"/>
        <v>4.1737388352486159E-5</v>
      </c>
      <c r="I228" s="48">
        <f t="shared" si="15"/>
        <v>0.99506107571162217</v>
      </c>
      <c r="K228" s="72"/>
      <c r="L228" s="72"/>
    </row>
    <row r="229" spans="2:12" x14ac:dyDescent="0.2">
      <c r="B229" s="44">
        <f>'NEG Commercial'!K229</f>
        <v>4099</v>
      </c>
      <c r="C229" s="45">
        <f>IF('NEG Commercial NonWin'!B229&gt;40,40*(Rates!$E$13+Rates!$E$17)+('NEG Commercial NonWin'!B229-40)*(Rates!$E$13+Rates!$E$19),'NEG Commercial NonWin'!B229*(Rates!$E$13+Rates!$E$17))+Rates!$E$26</f>
        <v>2364.7700700000005</v>
      </c>
      <c r="D229" s="45">
        <f>IF('NEG Commercial NonWin'!B229&gt;40,40*(Rates!$F$13+Rates!$F$17)+('NEG Commercial NonWin'!B229-40)*(Rates!$F$13+Rates!$F$19),'NEG Commercial NonWin'!B229*(Rates!$F$13+Rates!$F$17))+Rates!$F$26</f>
        <v>3021.7987800000001</v>
      </c>
      <c r="E229" s="46">
        <f t="shared" si="12"/>
        <v>657.02870999999959</v>
      </c>
      <c r="F229" s="47">
        <f t="shared" si="13"/>
        <v>0.27784042023163774</v>
      </c>
      <c r="G229" s="51">
        <f>'NEG Commercial'!M229</f>
        <v>4</v>
      </c>
      <c r="H229" s="48">
        <f t="shared" si="14"/>
        <v>2.7824925568324105E-5</v>
      </c>
      <c r="I229" s="48">
        <f t="shared" si="15"/>
        <v>0.99508890063719047</v>
      </c>
      <c r="K229" s="72"/>
      <c r="L229" s="72"/>
    </row>
    <row r="230" spans="2:12" x14ac:dyDescent="0.2">
      <c r="B230" s="44">
        <f>'NEG Commercial'!K230</f>
        <v>4119</v>
      </c>
      <c r="C230" s="45">
        <f>IF('NEG Commercial NonWin'!B230&gt;40,40*(Rates!$E$13+Rates!$E$17)+('NEG Commercial NonWin'!B230-40)*(Rates!$E$13+Rates!$E$19),'NEG Commercial NonWin'!B230*(Rates!$E$13+Rates!$E$17))+Rates!$E$26</f>
        <v>2376.0926700000005</v>
      </c>
      <c r="D230" s="45">
        <f>IF('NEG Commercial NonWin'!B230&gt;40,40*(Rates!$F$13+Rates!$F$17)+('NEG Commercial NonWin'!B230-40)*(Rates!$F$13+Rates!$F$19),'NEG Commercial NonWin'!B230*(Rates!$F$13+Rates!$F$17))+Rates!$F$26</f>
        <v>3036.3271800000002</v>
      </c>
      <c r="E230" s="46">
        <f t="shared" si="12"/>
        <v>660.23450999999977</v>
      </c>
      <c r="F230" s="47">
        <f t="shared" si="13"/>
        <v>0.27786563981109358</v>
      </c>
      <c r="G230" s="51">
        <f>'NEG Commercial'!M230</f>
        <v>5</v>
      </c>
      <c r="H230" s="48">
        <f t="shared" si="14"/>
        <v>3.4781156960405134E-5</v>
      </c>
      <c r="I230" s="48">
        <f t="shared" si="15"/>
        <v>0.99512368179415089</v>
      </c>
      <c r="K230" s="72"/>
      <c r="L230" s="72"/>
    </row>
    <row r="231" spans="2:12" x14ac:dyDescent="0.2">
      <c r="B231" s="44">
        <f>'NEG Commercial'!K231</f>
        <v>4139</v>
      </c>
      <c r="C231" s="45">
        <f>IF('NEG Commercial NonWin'!B231&gt;40,40*(Rates!$E$13+Rates!$E$17)+('NEG Commercial NonWin'!B231-40)*(Rates!$E$13+Rates!$E$19),'NEG Commercial NonWin'!B231*(Rates!$E$13+Rates!$E$17))+Rates!$E$26</f>
        <v>2387.4152700000004</v>
      </c>
      <c r="D231" s="45">
        <f>IF('NEG Commercial NonWin'!B231&gt;40,40*(Rates!$F$13+Rates!$F$17)+('NEG Commercial NonWin'!B231-40)*(Rates!$F$13+Rates!$F$19),'NEG Commercial NonWin'!B231*(Rates!$F$13+Rates!$F$17))+Rates!$F$26</f>
        <v>3050.8555799999999</v>
      </c>
      <c r="E231" s="46">
        <f t="shared" si="12"/>
        <v>663.4403099999995</v>
      </c>
      <c r="F231" s="47">
        <f t="shared" si="13"/>
        <v>0.27789062017685739</v>
      </c>
      <c r="G231" s="51">
        <f>'NEG Commercial'!M231</f>
        <v>7</v>
      </c>
      <c r="H231" s="48">
        <f t="shared" si="14"/>
        <v>4.8693619744567185E-5</v>
      </c>
      <c r="I231" s="48">
        <f t="shared" si="15"/>
        <v>0.99517237541389547</v>
      </c>
      <c r="K231" s="72"/>
      <c r="L231" s="72"/>
    </row>
    <row r="232" spans="2:12" x14ac:dyDescent="0.2">
      <c r="B232" s="44">
        <f>'NEG Commercial'!K232</f>
        <v>4159</v>
      </c>
      <c r="C232" s="45">
        <f>IF('NEG Commercial NonWin'!B232&gt;40,40*(Rates!$E$13+Rates!$E$17)+('NEG Commercial NonWin'!B232-40)*(Rates!$E$13+Rates!$E$19),'NEG Commercial NonWin'!B232*(Rates!$E$13+Rates!$E$17))+Rates!$E$26</f>
        <v>2398.7378700000004</v>
      </c>
      <c r="D232" s="45">
        <f>IF('NEG Commercial NonWin'!B232&gt;40,40*(Rates!$F$13+Rates!$F$17)+('NEG Commercial NonWin'!B232-40)*(Rates!$F$13+Rates!$F$19),'NEG Commercial NonWin'!B232*(Rates!$F$13+Rates!$F$17))+Rates!$F$26</f>
        <v>3065.3839800000001</v>
      </c>
      <c r="E232" s="46">
        <f t="shared" si="12"/>
        <v>666.64610999999968</v>
      </c>
      <c r="F232" s="47">
        <f t="shared" si="13"/>
        <v>0.27791536471636208</v>
      </c>
      <c r="G232" s="51">
        <f>'NEG Commercial'!M232</f>
        <v>8</v>
      </c>
      <c r="H232" s="48">
        <f t="shared" si="14"/>
        <v>5.564985113664821E-5</v>
      </c>
      <c r="I232" s="48">
        <f t="shared" si="15"/>
        <v>0.99522802526503207</v>
      </c>
      <c r="K232" s="72"/>
      <c r="L232" s="72"/>
    </row>
    <row r="233" spans="2:12" x14ac:dyDescent="0.2">
      <c r="B233" s="44">
        <f>'NEG Commercial'!K233</f>
        <v>4179</v>
      </c>
      <c r="C233" s="45">
        <f>IF('NEG Commercial NonWin'!B233&gt;40,40*(Rates!$E$13+Rates!$E$17)+('NEG Commercial NonWin'!B233-40)*(Rates!$E$13+Rates!$E$19),'NEG Commercial NonWin'!B233*(Rates!$E$13+Rates!$E$17))+Rates!$E$26</f>
        <v>2410.0604700000004</v>
      </c>
      <c r="D233" s="45">
        <f>IF('NEG Commercial NonWin'!B233&gt;40,40*(Rates!$F$13+Rates!$F$17)+('NEG Commercial NonWin'!B233-40)*(Rates!$F$13+Rates!$F$19),'NEG Commercial NonWin'!B233*(Rates!$F$13+Rates!$F$17))+Rates!$F$26</f>
        <v>3079.9123800000002</v>
      </c>
      <c r="E233" s="46">
        <f t="shared" si="12"/>
        <v>669.85190999999986</v>
      </c>
      <c r="F233" s="47">
        <f t="shared" si="13"/>
        <v>0.27793987675338278</v>
      </c>
      <c r="G233" s="51">
        <f>'NEG Commercial'!M233</f>
        <v>5</v>
      </c>
      <c r="H233" s="48">
        <f t="shared" si="14"/>
        <v>3.4781156960405134E-5</v>
      </c>
      <c r="I233" s="48">
        <f t="shared" si="15"/>
        <v>0.9952628064219925</v>
      </c>
      <c r="K233" s="72"/>
      <c r="L233" s="72"/>
    </row>
    <row r="234" spans="2:12" x14ac:dyDescent="0.2">
      <c r="B234" s="44">
        <f>'NEG Commercial'!K234</f>
        <v>4199</v>
      </c>
      <c r="C234" s="45">
        <f>IF('NEG Commercial NonWin'!B234&gt;40,40*(Rates!$E$13+Rates!$E$17)+('NEG Commercial NonWin'!B234-40)*(Rates!$E$13+Rates!$E$19),'NEG Commercial NonWin'!B234*(Rates!$E$13+Rates!$E$17))+Rates!$E$26</f>
        <v>2421.3830700000003</v>
      </c>
      <c r="D234" s="45">
        <f>IF('NEG Commercial NonWin'!B234&gt;40,40*(Rates!$F$13+Rates!$F$17)+('NEG Commercial NonWin'!B234-40)*(Rates!$F$13+Rates!$F$19),'NEG Commercial NonWin'!B234*(Rates!$F$13+Rates!$F$17))+Rates!$F$26</f>
        <v>3094.4407799999999</v>
      </c>
      <c r="E234" s="46">
        <f t="shared" si="12"/>
        <v>673.05770999999959</v>
      </c>
      <c r="F234" s="47">
        <f t="shared" si="13"/>
        <v>0.27796415954952536</v>
      </c>
      <c r="G234" s="51">
        <f>'NEG Commercial'!M234</f>
        <v>2</v>
      </c>
      <c r="H234" s="48">
        <f t="shared" si="14"/>
        <v>1.3912462784162053E-5</v>
      </c>
      <c r="I234" s="48">
        <f t="shared" si="15"/>
        <v>0.99527671888477665</v>
      </c>
      <c r="K234" s="72"/>
      <c r="L234" s="72"/>
    </row>
    <row r="235" spans="2:12" x14ac:dyDescent="0.2">
      <c r="B235" s="44">
        <f>'NEG Commercial'!K235</f>
        <v>4219</v>
      </c>
      <c r="C235" s="45">
        <f>IF('NEG Commercial NonWin'!B235&gt;40,40*(Rates!$E$13+Rates!$E$17)+('NEG Commercial NonWin'!B235-40)*(Rates!$E$13+Rates!$E$19),'NEG Commercial NonWin'!B235*(Rates!$E$13+Rates!$E$17))+Rates!$E$26</f>
        <v>2432.7056700000003</v>
      </c>
      <c r="D235" s="45">
        <f>IF('NEG Commercial NonWin'!B235&gt;40,40*(Rates!$F$13+Rates!$F$17)+('NEG Commercial NonWin'!B235-40)*(Rates!$F$13+Rates!$F$19),'NEG Commercial NonWin'!B235*(Rates!$F$13+Rates!$F$17))+Rates!$F$26</f>
        <v>3108.9691800000001</v>
      </c>
      <c r="E235" s="46">
        <f t="shared" si="12"/>
        <v>676.26350999999977</v>
      </c>
      <c r="F235" s="47">
        <f t="shared" si="13"/>
        <v>0.27798821630567405</v>
      </c>
      <c r="G235" s="51">
        <f>'NEG Commercial'!M235</f>
        <v>6</v>
      </c>
      <c r="H235" s="48">
        <f t="shared" si="14"/>
        <v>4.1737388352486159E-5</v>
      </c>
      <c r="I235" s="48">
        <f t="shared" si="15"/>
        <v>0.99531845627312909</v>
      </c>
      <c r="K235" s="72"/>
      <c r="L235" s="72"/>
    </row>
    <row r="236" spans="2:12" x14ac:dyDescent="0.2">
      <c r="B236" s="44">
        <f>'NEG Commercial'!K236</f>
        <v>4239</v>
      </c>
      <c r="C236" s="45">
        <f>IF('NEG Commercial NonWin'!B236&gt;40,40*(Rates!$E$13+Rates!$E$17)+('NEG Commercial NonWin'!B236-40)*(Rates!$E$13+Rates!$E$19),'NEG Commercial NonWin'!B236*(Rates!$E$13+Rates!$E$17))+Rates!$E$26</f>
        <v>2444.0282700000002</v>
      </c>
      <c r="D236" s="45">
        <f>IF('NEG Commercial NonWin'!B236&gt;40,40*(Rates!$F$13+Rates!$F$17)+('NEG Commercial NonWin'!B236-40)*(Rates!$F$13+Rates!$F$19),'NEG Commercial NonWin'!B236*(Rates!$F$13+Rates!$F$17))+Rates!$F$26</f>
        <v>3123.4975800000002</v>
      </c>
      <c r="E236" s="46">
        <f t="shared" si="12"/>
        <v>679.46930999999995</v>
      </c>
      <c r="F236" s="47">
        <f t="shared" si="13"/>
        <v>0.27801205016339681</v>
      </c>
      <c r="G236" s="51">
        <f>'NEG Commercial'!M236</f>
        <v>2</v>
      </c>
      <c r="H236" s="48">
        <f t="shared" si="14"/>
        <v>1.3912462784162053E-5</v>
      </c>
      <c r="I236" s="48">
        <f t="shared" si="15"/>
        <v>0.99533236873591324</v>
      </c>
      <c r="K236" s="72"/>
      <c r="L236" s="72"/>
    </row>
    <row r="237" spans="2:12" x14ac:dyDescent="0.2">
      <c r="B237" s="44">
        <f>'NEG Commercial'!K237</f>
        <v>4259</v>
      </c>
      <c r="C237" s="45">
        <f>IF('NEG Commercial NonWin'!B237&gt;40,40*(Rates!$E$13+Rates!$E$17)+('NEG Commercial NonWin'!B237-40)*(Rates!$E$13+Rates!$E$19),'NEG Commercial NonWin'!B237*(Rates!$E$13+Rates!$E$17))+Rates!$E$26</f>
        <v>2455.3508700000002</v>
      </c>
      <c r="D237" s="45">
        <f>IF('NEG Commercial NonWin'!B237&gt;40,40*(Rates!$F$13+Rates!$F$17)+('NEG Commercial NonWin'!B237-40)*(Rates!$F$13+Rates!$F$19),'NEG Commercial NonWin'!B237*(Rates!$F$13+Rates!$F$17))+Rates!$F$26</f>
        <v>3138.0259799999999</v>
      </c>
      <c r="E237" s="46">
        <f t="shared" si="12"/>
        <v>682.67510999999968</v>
      </c>
      <c r="F237" s="47">
        <f t="shared" si="13"/>
        <v>0.27803566420631348</v>
      </c>
      <c r="G237" s="51">
        <f>'NEG Commercial'!M237</f>
        <v>4</v>
      </c>
      <c r="H237" s="48">
        <f t="shared" si="14"/>
        <v>2.7824925568324105E-5</v>
      </c>
      <c r="I237" s="48">
        <f t="shared" si="15"/>
        <v>0.99536019366148154</v>
      </c>
      <c r="K237" s="72"/>
      <c r="L237" s="72"/>
    </row>
    <row r="238" spans="2:12" x14ac:dyDescent="0.2">
      <c r="B238" s="44">
        <f>'NEG Commercial'!K238</f>
        <v>4279</v>
      </c>
      <c r="C238" s="45">
        <f>IF('NEG Commercial NonWin'!B238&gt;40,40*(Rates!$E$13+Rates!$E$17)+('NEG Commercial NonWin'!B238-40)*(Rates!$E$13+Rates!$E$19),'NEG Commercial NonWin'!B238*(Rates!$E$13+Rates!$E$17))+Rates!$E$26</f>
        <v>2466.6734700000002</v>
      </c>
      <c r="D238" s="45">
        <f>IF('NEG Commercial NonWin'!B238&gt;40,40*(Rates!$F$13+Rates!$F$17)+('NEG Commercial NonWin'!B238-40)*(Rates!$F$13+Rates!$F$19),'NEG Commercial NonWin'!B238*(Rates!$F$13+Rates!$F$17))+Rates!$F$26</f>
        <v>3152.55438</v>
      </c>
      <c r="E238" s="46">
        <f t="shared" si="12"/>
        <v>685.88090999999986</v>
      </c>
      <c r="F238" s="47">
        <f t="shared" si="13"/>
        <v>0.27805906146142634</v>
      </c>
      <c r="G238" s="51">
        <f>'NEG Commercial'!M238</f>
        <v>6</v>
      </c>
      <c r="H238" s="48">
        <f t="shared" si="14"/>
        <v>4.1737388352486159E-5</v>
      </c>
      <c r="I238" s="48">
        <f t="shared" si="15"/>
        <v>0.99540193104983399</v>
      </c>
      <c r="K238" s="72"/>
      <c r="L238" s="72"/>
    </row>
    <row r="239" spans="2:12" x14ac:dyDescent="0.2">
      <c r="B239" s="44">
        <f>'NEG Commercial'!K239</f>
        <v>4299</v>
      </c>
      <c r="C239" s="45">
        <f>IF('NEG Commercial NonWin'!B239&gt;40,40*(Rates!$E$13+Rates!$E$17)+('NEG Commercial NonWin'!B239-40)*(Rates!$E$13+Rates!$E$19),'NEG Commercial NonWin'!B239*(Rates!$E$13+Rates!$E$17))+Rates!$E$26</f>
        <v>2477.9960700000006</v>
      </c>
      <c r="D239" s="45">
        <f>IF('NEG Commercial NonWin'!B239&gt;40,40*(Rates!$F$13+Rates!$F$17)+('NEG Commercial NonWin'!B239-40)*(Rates!$F$13+Rates!$F$19),'NEG Commercial NonWin'!B239*(Rates!$F$13+Rates!$F$17))+Rates!$F$26</f>
        <v>3167.0827800000002</v>
      </c>
      <c r="E239" s="46">
        <f t="shared" si="12"/>
        <v>689.08670999999958</v>
      </c>
      <c r="F239" s="47">
        <f t="shared" si="13"/>
        <v>0.27808224490041239</v>
      </c>
      <c r="G239" s="51">
        <f>'NEG Commercial'!M239</f>
        <v>3</v>
      </c>
      <c r="H239" s="48">
        <f t="shared" si="14"/>
        <v>2.086869417624308E-5</v>
      </c>
      <c r="I239" s="48">
        <f t="shared" si="15"/>
        <v>0.99542279974401027</v>
      </c>
      <c r="K239" s="72"/>
      <c r="L239" s="72"/>
    </row>
    <row r="240" spans="2:12" x14ac:dyDescent="0.2">
      <c r="B240" s="44">
        <f>'NEG Commercial'!K240</f>
        <v>4319</v>
      </c>
      <c r="C240" s="45">
        <f>IF('NEG Commercial NonWin'!B240&gt;40,40*(Rates!$E$13+Rates!$E$17)+('NEG Commercial NonWin'!B240-40)*(Rates!$E$13+Rates!$E$19),'NEG Commercial NonWin'!B240*(Rates!$E$13+Rates!$E$17))+Rates!$E$26</f>
        <v>2489.3186700000006</v>
      </c>
      <c r="D240" s="45">
        <f>IF('NEG Commercial NonWin'!B240&gt;40,40*(Rates!$F$13+Rates!$F$17)+('NEG Commercial NonWin'!B240-40)*(Rates!$F$13+Rates!$F$19),'NEG Commercial NonWin'!B240*(Rates!$F$13+Rates!$F$17))+Rates!$F$26</f>
        <v>3181.6111799999999</v>
      </c>
      <c r="E240" s="46">
        <f t="shared" si="12"/>
        <v>692.29250999999931</v>
      </c>
      <c r="F240" s="47">
        <f t="shared" si="13"/>
        <v>0.27810521744088279</v>
      </c>
      <c r="G240" s="51">
        <f>'NEG Commercial'!M240</f>
        <v>5</v>
      </c>
      <c r="H240" s="48">
        <f t="shared" si="14"/>
        <v>3.4781156960405134E-5</v>
      </c>
      <c r="I240" s="48">
        <f t="shared" si="15"/>
        <v>0.9954575809009707</v>
      </c>
      <c r="K240" s="72"/>
      <c r="L240" s="72"/>
    </row>
    <row r="241" spans="2:12" x14ac:dyDescent="0.2">
      <c r="B241" s="44">
        <f>'NEG Commercial'!K241</f>
        <v>4339</v>
      </c>
      <c r="C241" s="45">
        <f>IF('NEG Commercial NonWin'!B241&gt;40,40*(Rates!$E$13+Rates!$E$17)+('NEG Commercial NonWin'!B241-40)*(Rates!$E$13+Rates!$E$19),'NEG Commercial NonWin'!B241*(Rates!$E$13+Rates!$E$17))+Rates!$E$26</f>
        <v>2500.6412700000005</v>
      </c>
      <c r="D241" s="45">
        <f>IF('NEG Commercial NonWin'!B241&gt;40,40*(Rates!$F$13+Rates!$F$17)+('NEG Commercial NonWin'!B241-40)*(Rates!$F$13+Rates!$F$19),'NEG Commercial NonWin'!B241*(Rates!$F$13+Rates!$F$17))+Rates!$F$26</f>
        <v>3196.13958</v>
      </c>
      <c r="E241" s="46">
        <f t="shared" si="12"/>
        <v>695.49830999999949</v>
      </c>
      <c r="F241" s="47">
        <f t="shared" si="13"/>
        <v>0.2781279819476063</v>
      </c>
      <c r="G241" s="51">
        <f>'NEG Commercial'!M241</f>
        <v>4</v>
      </c>
      <c r="H241" s="48">
        <f t="shared" si="14"/>
        <v>2.7824925568324105E-5</v>
      </c>
      <c r="I241" s="48">
        <f t="shared" si="15"/>
        <v>0.99548540582653899</v>
      </c>
      <c r="K241" s="72"/>
      <c r="L241" s="72"/>
    </row>
    <row r="242" spans="2:12" x14ac:dyDescent="0.2">
      <c r="B242" s="44">
        <f>'NEG Commercial'!K242</f>
        <v>4359</v>
      </c>
      <c r="C242" s="45">
        <f>IF('NEG Commercial NonWin'!B242&gt;40,40*(Rates!$E$13+Rates!$E$17)+('NEG Commercial NonWin'!B242-40)*(Rates!$E$13+Rates!$E$19),'NEG Commercial NonWin'!B242*(Rates!$E$13+Rates!$E$17))+Rates!$E$26</f>
        <v>2511.9638700000005</v>
      </c>
      <c r="D242" s="45">
        <f>IF('NEG Commercial NonWin'!B242&gt;40,40*(Rates!$F$13+Rates!$F$17)+('NEG Commercial NonWin'!B242-40)*(Rates!$F$13+Rates!$F$19),'NEG Commercial NonWin'!B242*(Rates!$F$13+Rates!$F$17))+Rates!$F$26</f>
        <v>3210.6679800000002</v>
      </c>
      <c r="E242" s="46">
        <f t="shared" si="12"/>
        <v>698.70410999999967</v>
      </c>
      <c r="F242" s="47">
        <f t="shared" si="13"/>
        <v>0.27815054123369998</v>
      </c>
      <c r="G242" s="51">
        <f>'NEG Commercial'!M242</f>
        <v>2</v>
      </c>
      <c r="H242" s="48">
        <f t="shared" si="14"/>
        <v>1.3912462784162053E-5</v>
      </c>
      <c r="I242" s="48">
        <f t="shared" si="15"/>
        <v>0.99549931828932314</v>
      </c>
      <c r="K242" s="72"/>
      <c r="L242" s="72"/>
    </row>
    <row r="243" spans="2:12" x14ac:dyDescent="0.2">
      <c r="B243" s="44">
        <f>'NEG Commercial'!K243</f>
        <v>4379</v>
      </c>
      <c r="C243" s="45">
        <f>IF('NEG Commercial NonWin'!B243&gt;40,40*(Rates!$E$13+Rates!$E$17)+('NEG Commercial NonWin'!B243-40)*(Rates!$E$13+Rates!$E$19),'NEG Commercial NonWin'!B243*(Rates!$E$13+Rates!$E$17))+Rates!$E$26</f>
        <v>2523.2864700000005</v>
      </c>
      <c r="D243" s="45">
        <f>IF('NEG Commercial NonWin'!B243&gt;40,40*(Rates!$F$13+Rates!$F$17)+('NEG Commercial NonWin'!B243-40)*(Rates!$F$13+Rates!$F$19),'NEG Commercial NonWin'!B243*(Rates!$F$13+Rates!$F$17))+Rates!$F$26</f>
        <v>3225.1963799999999</v>
      </c>
      <c r="E243" s="46">
        <f t="shared" si="12"/>
        <v>701.9099099999994</v>
      </c>
      <c r="F243" s="47">
        <f t="shared" si="13"/>
        <v>0.27817289806178813</v>
      </c>
      <c r="G243" s="51">
        <f>'NEG Commercial'!M243</f>
        <v>7</v>
      </c>
      <c r="H243" s="48">
        <f t="shared" si="14"/>
        <v>4.8693619744567185E-5</v>
      </c>
      <c r="I243" s="48">
        <f t="shared" si="15"/>
        <v>0.99554801190906772</v>
      </c>
      <c r="K243" s="72"/>
      <c r="L243" s="72"/>
    </row>
    <row r="244" spans="2:12" x14ac:dyDescent="0.2">
      <c r="B244" s="44">
        <f>'NEG Commercial'!K244</f>
        <v>4399</v>
      </c>
      <c r="C244" s="45">
        <f>IF('NEG Commercial NonWin'!B244&gt;40,40*(Rates!$E$13+Rates!$E$17)+('NEG Commercial NonWin'!B244-40)*(Rates!$E$13+Rates!$E$19),'NEG Commercial NonWin'!B244*(Rates!$E$13+Rates!$E$17))+Rates!$E$26</f>
        <v>2534.6090700000004</v>
      </c>
      <c r="D244" s="45">
        <f>IF('NEG Commercial NonWin'!B244&gt;40,40*(Rates!$F$13+Rates!$F$17)+('NEG Commercial NonWin'!B244-40)*(Rates!$F$13+Rates!$F$19),'NEG Commercial NonWin'!B244*(Rates!$F$13+Rates!$F$17))+Rates!$F$26</f>
        <v>3239.72478</v>
      </c>
      <c r="E244" s="46">
        <f t="shared" si="12"/>
        <v>705.11570999999958</v>
      </c>
      <c r="F244" s="47">
        <f t="shared" si="13"/>
        <v>0.2781950551451311</v>
      </c>
      <c r="G244" s="51">
        <f>'NEG Commercial'!M244</f>
        <v>1</v>
      </c>
      <c r="H244" s="48">
        <f t="shared" si="14"/>
        <v>6.9562313920810263E-6</v>
      </c>
      <c r="I244" s="48">
        <f t="shared" si="15"/>
        <v>0.99555496814045985</v>
      </c>
      <c r="K244" s="72"/>
      <c r="L244" s="72"/>
    </row>
    <row r="245" spans="2:12" x14ac:dyDescent="0.2">
      <c r="B245" s="44">
        <f>'NEG Commercial'!K245</f>
        <v>4419</v>
      </c>
      <c r="C245" s="45">
        <f>IF('NEG Commercial NonWin'!B245&gt;40,40*(Rates!$E$13+Rates!$E$17)+('NEG Commercial NonWin'!B245-40)*(Rates!$E$13+Rates!$E$19),'NEG Commercial NonWin'!B245*(Rates!$E$13+Rates!$E$17))+Rates!$E$26</f>
        <v>2545.9316700000004</v>
      </c>
      <c r="D245" s="45">
        <f>IF('NEG Commercial NonWin'!B245&gt;40,40*(Rates!$F$13+Rates!$F$17)+('NEG Commercial NonWin'!B245-40)*(Rates!$F$13+Rates!$F$19),'NEG Commercial NonWin'!B245*(Rates!$F$13+Rates!$F$17))+Rates!$F$26</f>
        <v>3254.2531800000002</v>
      </c>
      <c r="E245" s="46">
        <f t="shared" si="12"/>
        <v>708.32150999999976</v>
      </c>
      <c r="F245" s="47">
        <f t="shared" si="13"/>
        <v>0.27821701514872144</v>
      </c>
      <c r="G245" s="51">
        <f>'NEG Commercial'!M245</f>
        <v>2</v>
      </c>
      <c r="H245" s="48">
        <f t="shared" si="14"/>
        <v>1.3912462784162053E-5</v>
      </c>
      <c r="I245" s="48">
        <f t="shared" si="15"/>
        <v>0.995568880603244</v>
      </c>
      <c r="K245" s="72"/>
      <c r="L245" s="72"/>
    </row>
    <row r="246" spans="2:12" x14ac:dyDescent="0.2">
      <c r="B246" s="44">
        <f>'NEG Commercial'!K246</f>
        <v>4439</v>
      </c>
      <c r="C246" s="45">
        <f>IF('NEG Commercial NonWin'!B246&gt;40,40*(Rates!$E$13+Rates!$E$17)+('NEG Commercial NonWin'!B246-40)*(Rates!$E$13+Rates!$E$19),'NEG Commercial NonWin'!B246*(Rates!$E$13+Rates!$E$17))+Rates!$E$26</f>
        <v>2557.2542700000004</v>
      </c>
      <c r="D246" s="45">
        <f>IF('NEG Commercial NonWin'!B246&gt;40,40*(Rates!$F$13+Rates!$F$17)+('NEG Commercial NonWin'!B246-40)*(Rates!$F$13+Rates!$F$19),'NEG Commercial NonWin'!B246*(Rates!$F$13+Rates!$F$17))+Rates!$F$26</f>
        <v>3268.7815799999998</v>
      </c>
      <c r="E246" s="46">
        <f t="shared" si="12"/>
        <v>711.52730999999949</v>
      </c>
      <c r="F246" s="47">
        <f t="shared" si="13"/>
        <v>0.27823878069035324</v>
      </c>
      <c r="G246" s="51">
        <f>'NEG Commercial'!M246</f>
        <v>3</v>
      </c>
      <c r="H246" s="48">
        <f t="shared" si="14"/>
        <v>2.086869417624308E-5</v>
      </c>
      <c r="I246" s="48">
        <f t="shared" si="15"/>
        <v>0.99558974929742028</v>
      </c>
      <c r="K246" s="72"/>
      <c r="L246" s="72"/>
    </row>
    <row r="247" spans="2:12" x14ac:dyDescent="0.2">
      <c r="B247" s="44">
        <f>'NEG Commercial'!K247</f>
        <v>4459</v>
      </c>
      <c r="C247" s="45">
        <f>IF('NEG Commercial NonWin'!B247&gt;40,40*(Rates!$E$13+Rates!$E$17)+('NEG Commercial NonWin'!B247-40)*(Rates!$E$13+Rates!$E$19),'NEG Commercial NonWin'!B247*(Rates!$E$13+Rates!$E$17))+Rates!$E$26</f>
        <v>2568.5768700000003</v>
      </c>
      <c r="D247" s="45">
        <f>IF('NEG Commercial NonWin'!B247&gt;40,40*(Rates!$F$13+Rates!$F$17)+('NEG Commercial NonWin'!B247-40)*(Rates!$F$13+Rates!$F$19),'NEG Commercial NonWin'!B247*(Rates!$F$13+Rates!$F$17))+Rates!$F$26</f>
        <v>3283.30998</v>
      </c>
      <c r="E247" s="46">
        <f t="shared" si="12"/>
        <v>714.73310999999967</v>
      </c>
      <c r="F247" s="47">
        <f t="shared" si="13"/>
        <v>0.27826035434166296</v>
      </c>
      <c r="G247" s="51">
        <f>'NEG Commercial'!M247</f>
        <v>4</v>
      </c>
      <c r="H247" s="48">
        <f t="shared" si="14"/>
        <v>2.7824925568324105E-5</v>
      </c>
      <c r="I247" s="48">
        <f t="shared" si="15"/>
        <v>0.99561757422298858</v>
      </c>
      <c r="K247" s="72"/>
      <c r="L247" s="72"/>
    </row>
    <row r="248" spans="2:12" x14ac:dyDescent="0.2">
      <c r="B248" s="44">
        <f>'NEG Commercial'!K248</f>
        <v>4479</v>
      </c>
      <c r="C248" s="45">
        <f>IF('NEG Commercial NonWin'!B248&gt;40,40*(Rates!$E$13+Rates!$E$17)+('NEG Commercial NonWin'!B248-40)*(Rates!$E$13+Rates!$E$19),'NEG Commercial NonWin'!B248*(Rates!$E$13+Rates!$E$17))+Rates!$E$26</f>
        <v>2579.8994700000003</v>
      </c>
      <c r="D248" s="45">
        <f>IF('NEG Commercial NonWin'!B248&gt;40,40*(Rates!$F$13+Rates!$F$17)+('NEG Commercial NonWin'!B248-40)*(Rates!$F$13+Rates!$F$19),'NEG Commercial NonWin'!B248*(Rates!$F$13+Rates!$F$17))+Rates!$F$26</f>
        <v>3297.8383800000001</v>
      </c>
      <c r="E248" s="46">
        <f t="shared" si="12"/>
        <v>717.93890999999985</v>
      </c>
      <c r="F248" s="47">
        <f t="shared" si="13"/>
        <v>0.27828173862914113</v>
      </c>
      <c r="G248" s="51">
        <f>'NEG Commercial'!M248</f>
        <v>5</v>
      </c>
      <c r="H248" s="48">
        <f t="shared" si="14"/>
        <v>3.4781156960405134E-5</v>
      </c>
      <c r="I248" s="48">
        <f t="shared" si="15"/>
        <v>0.99565235537994901</v>
      </c>
      <c r="K248" s="72"/>
      <c r="L248" s="72"/>
    </row>
    <row r="249" spans="2:12" x14ac:dyDescent="0.2">
      <c r="B249" s="44">
        <f>'NEG Commercial'!K249</f>
        <v>4499</v>
      </c>
      <c r="C249" s="45">
        <f>IF('NEG Commercial NonWin'!B249&gt;40,40*(Rates!$E$13+Rates!$E$17)+('NEG Commercial NonWin'!B249-40)*(Rates!$E$13+Rates!$E$19),'NEG Commercial NonWin'!B249*(Rates!$E$13+Rates!$E$17))+Rates!$E$26</f>
        <v>2591.2220700000003</v>
      </c>
      <c r="D249" s="45">
        <f>IF('NEG Commercial NonWin'!B249&gt;40,40*(Rates!$F$13+Rates!$F$17)+('NEG Commercial NonWin'!B249-40)*(Rates!$F$13+Rates!$F$19),'NEG Commercial NonWin'!B249*(Rates!$F$13+Rates!$F$17))+Rates!$F$26</f>
        <v>3312.3667799999998</v>
      </c>
      <c r="E249" s="46">
        <f t="shared" si="12"/>
        <v>721.14470999999958</v>
      </c>
      <c r="F249" s="47">
        <f t="shared" si="13"/>
        <v>0.27830293603511935</v>
      </c>
      <c r="G249" s="51">
        <f>'NEG Commercial'!M249</f>
        <v>1</v>
      </c>
      <c r="H249" s="48">
        <f t="shared" si="14"/>
        <v>6.9562313920810263E-6</v>
      </c>
      <c r="I249" s="48">
        <f t="shared" si="15"/>
        <v>0.99565931161134114</v>
      </c>
      <c r="K249" s="72"/>
      <c r="L249" s="72"/>
    </row>
    <row r="250" spans="2:12" x14ac:dyDescent="0.2">
      <c r="B250" s="44">
        <f>'NEG Commercial'!K250</f>
        <v>4519</v>
      </c>
      <c r="C250" s="45">
        <f>IF('NEG Commercial NonWin'!B250&gt;40,40*(Rates!$E$13+Rates!$E$17)+('NEG Commercial NonWin'!B250-40)*(Rates!$E$13+Rates!$E$19),'NEG Commercial NonWin'!B250*(Rates!$E$13+Rates!$E$17))+Rates!$E$26</f>
        <v>2602.5446700000002</v>
      </c>
      <c r="D250" s="45">
        <f>IF('NEG Commercial NonWin'!B250&gt;40,40*(Rates!$F$13+Rates!$F$17)+('NEG Commercial NonWin'!B250-40)*(Rates!$F$13+Rates!$F$19),'NEG Commercial NonWin'!B250*(Rates!$F$13+Rates!$F$17))+Rates!$F$26</f>
        <v>3326.89518</v>
      </c>
      <c r="E250" s="46">
        <f t="shared" si="12"/>
        <v>724.35050999999976</v>
      </c>
      <c r="F250" s="47">
        <f t="shared" si="13"/>
        <v>0.2783239489987312</v>
      </c>
      <c r="G250" s="51">
        <f>'NEG Commercial'!M250</f>
        <v>2</v>
      </c>
      <c r="H250" s="48">
        <f t="shared" si="14"/>
        <v>1.3912462784162053E-5</v>
      </c>
      <c r="I250" s="48">
        <f t="shared" si="15"/>
        <v>0.99567322407412528</v>
      </c>
      <c r="K250" s="72"/>
      <c r="L250" s="72"/>
    </row>
    <row r="251" spans="2:12" x14ac:dyDescent="0.2">
      <c r="B251" s="44">
        <f>'NEG Commercial'!K251</f>
        <v>4539</v>
      </c>
      <c r="C251" s="45">
        <f>IF('NEG Commercial NonWin'!B251&gt;40,40*(Rates!$E$13+Rates!$E$17)+('NEG Commercial NonWin'!B251-40)*(Rates!$E$13+Rates!$E$19),'NEG Commercial NonWin'!B251*(Rates!$E$13+Rates!$E$17))+Rates!$E$26</f>
        <v>2613.8672700000002</v>
      </c>
      <c r="D251" s="45">
        <f>IF('NEG Commercial NonWin'!B251&gt;40,40*(Rates!$F$13+Rates!$F$17)+('NEG Commercial NonWin'!B251-40)*(Rates!$F$13+Rates!$F$19),'NEG Commercial NonWin'!B251*(Rates!$F$13+Rates!$F$17))+Rates!$F$26</f>
        <v>3341.4235800000001</v>
      </c>
      <c r="E251" s="46">
        <f t="shared" si="12"/>
        <v>727.55630999999994</v>
      </c>
      <c r="F251" s="47">
        <f t="shared" si="13"/>
        <v>0.27834477991684708</v>
      </c>
      <c r="G251" s="51">
        <f>'NEG Commercial'!M251</f>
        <v>3</v>
      </c>
      <c r="H251" s="48">
        <f t="shared" si="14"/>
        <v>2.086869417624308E-5</v>
      </c>
      <c r="I251" s="48">
        <f t="shared" si="15"/>
        <v>0.99569409276830156</v>
      </c>
      <c r="K251" s="72"/>
      <c r="L251" s="72"/>
    </row>
    <row r="252" spans="2:12" x14ac:dyDescent="0.2">
      <c r="B252" s="44">
        <f>'NEG Commercial'!K252</f>
        <v>4559</v>
      </c>
      <c r="C252" s="45">
        <f>IF('NEG Commercial NonWin'!B252&gt;40,40*(Rates!$E$13+Rates!$E$17)+('NEG Commercial NonWin'!B252-40)*(Rates!$E$13+Rates!$E$19),'NEG Commercial NonWin'!B252*(Rates!$E$13+Rates!$E$17))+Rates!$E$26</f>
        <v>2625.1898700000006</v>
      </c>
      <c r="D252" s="45">
        <f>IF('NEG Commercial NonWin'!B252&gt;40,40*(Rates!$F$13+Rates!$F$17)+('NEG Commercial NonWin'!B252-40)*(Rates!$F$13+Rates!$F$19),'NEG Commercial NonWin'!B252*(Rates!$F$13+Rates!$F$17))+Rates!$F$26</f>
        <v>3355.9519799999998</v>
      </c>
      <c r="E252" s="46">
        <f t="shared" si="12"/>
        <v>730.76210999999921</v>
      </c>
      <c r="F252" s="47">
        <f t="shared" si="13"/>
        <v>0.27836543114498574</v>
      </c>
      <c r="G252" s="51">
        <f>'NEG Commercial'!M252</f>
        <v>5</v>
      </c>
      <c r="H252" s="48">
        <f t="shared" si="14"/>
        <v>3.4781156960405134E-5</v>
      </c>
      <c r="I252" s="48">
        <f t="shared" si="15"/>
        <v>0.99572887392526199</v>
      </c>
      <c r="K252" s="72"/>
      <c r="L252" s="72"/>
    </row>
    <row r="253" spans="2:12" x14ac:dyDescent="0.2">
      <c r="B253" s="44">
        <f>'NEG Commercial'!K253</f>
        <v>4579</v>
      </c>
      <c r="C253" s="45">
        <f>IF('NEG Commercial NonWin'!B253&gt;40,40*(Rates!$E$13+Rates!$E$17)+('NEG Commercial NonWin'!B253-40)*(Rates!$E$13+Rates!$E$19),'NEG Commercial NonWin'!B253*(Rates!$E$13+Rates!$E$17))+Rates!$E$26</f>
        <v>2636.5124700000006</v>
      </c>
      <c r="D253" s="45">
        <f>IF('NEG Commercial NonWin'!B253&gt;40,40*(Rates!$F$13+Rates!$F$17)+('NEG Commercial NonWin'!B253-40)*(Rates!$F$13+Rates!$F$19),'NEG Commercial NonWin'!B253*(Rates!$F$13+Rates!$F$17))+Rates!$F$26</f>
        <v>3370.48038</v>
      </c>
      <c r="E253" s="46">
        <f t="shared" si="12"/>
        <v>733.96790999999939</v>
      </c>
      <c r="F253" s="47">
        <f t="shared" si="13"/>
        <v>0.27838590499820365</v>
      </c>
      <c r="G253" s="51">
        <f>'NEG Commercial'!M253</f>
        <v>1</v>
      </c>
      <c r="H253" s="48">
        <f t="shared" si="14"/>
        <v>6.9562313920810263E-6</v>
      </c>
      <c r="I253" s="48">
        <f t="shared" si="15"/>
        <v>0.99573583015665412</v>
      </c>
      <c r="K253" s="72"/>
      <c r="L253" s="72"/>
    </row>
    <row r="254" spans="2:12" x14ac:dyDescent="0.2">
      <c r="B254" s="44">
        <f>'NEG Commercial'!K254</f>
        <v>4599</v>
      </c>
      <c r="C254" s="45">
        <f>IF('NEG Commercial NonWin'!B254&gt;40,40*(Rates!$E$13+Rates!$E$17)+('NEG Commercial NonWin'!B254-40)*(Rates!$E$13+Rates!$E$19),'NEG Commercial NonWin'!B254*(Rates!$E$13+Rates!$E$17))+Rates!$E$26</f>
        <v>2647.8350700000005</v>
      </c>
      <c r="D254" s="45">
        <f>IF('NEG Commercial NonWin'!B254&gt;40,40*(Rates!$F$13+Rates!$F$17)+('NEG Commercial NonWin'!B254-40)*(Rates!$F$13+Rates!$F$19),'NEG Commercial NonWin'!B254*(Rates!$F$13+Rates!$F$17))+Rates!$F$26</f>
        <v>3385.0087800000001</v>
      </c>
      <c r="E254" s="46">
        <f t="shared" si="12"/>
        <v>737.17370999999957</v>
      </c>
      <c r="F254" s="47">
        <f t="shared" si="13"/>
        <v>0.27840620375195779</v>
      </c>
      <c r="G254" s="51">
        <f>'NEG Commercial'!M254</f>
        <v>3</v>
      </c>
      <c r="H254" s="48">
        <f t="shared" si="14"/>
        <v>2.086869417624308E-5</v>
      </c>
      <c r="I254" s="48">
        <f t="shared" si="15"/>
        <v>0.9957566988508304</v>
      </c>
      <c r="K254" s="72"/>
      <c r="L254" s="72"/>
    </row>
    <row r="255" spans="2:12" x14ac:dyDescent="0.2">
      <c r="B255" s="44">
        <f>'NEG Commercial'!K255</f>
        <v>4639</v>
      </c>
      <c r="C255" s="45">
        <f>IF('NEG Commercial NonWin'!B255&gt;40,40*(Rates!$E$13+Rates!$E$17)+('NEG Commercial NonWin'!B255-40)*(Rates!$E$13+Rates!$E$19),'NEG Commercial NonWin'!B255*(Rates!$E$13+Rates!$E$17))+Rates!$E$26</f>
        <v>2670.4802700000005</v>
      </c>
      <c r="D255" s="45">
        <f>IF('NEG Commercial NonWin'!B255&gt;40,40*(Rates!$F$13+Rates!$F$17)+('NEG Commercial NonWin'!B255-40)*(Rates!$F$13+Rates!$F$19),'NEG Commercial NonWin'!B255*(Rates!$F$13+Rates!$F$17))+Rates!$F$26</f>
        <v>3414.06558</v>
      </c>
      <c r="E255" s="46">
        <f t="shared" si="12"/>
        <v>743.58530999999948</v>
      </c>
      <c r="F255" s="47">
        <f t="shared" si="13"/>
        <v>0.27844628486994938</v>
      </c>
      <c r="G255" s="51">
        <f>'NEG Commercial'!M255</f>
        <v>1</v>
      </c>
      <c r="H255" s="48">
        <f t="shared" si="14"/>
        <v>6.9562313920810263E-6</v>
      </c>
      <c r="I255" s="48">
        <f t="shared" si="15"/>
        <v>0.99576365508222253</v>
      </c>
      <c r="K255" s="72"/>
      <c r="L255" s="72"/>
    </row>
    <row r="256" spans="2:12" x14ac:dyDescent="0.2">
      <c r="B256" s="44">
        <f>'NEG Commercial'!K256</f>
        <v>4659</v>
      </c>
      <c r="C256" s="45">
        <f>IF('NEG Commercial NonWin'!B256&gt;40,40*(Rates!$E$13+Rates!$E$17)+('NEG Commercial NonWin'!B256-40)*(Rates!$E$13+Rates!$E$19),'NEG Commercial NonWin'!B256*(Rates!$E$13+Rates!$E$17))+Rates!$E$26</f>
        <v>2681.8028700000004</v>
      </c>
      <c r="D256" s="45">
        <f>IF('NEG Commercial NonWin'!B256&gt;40,40*(Rates!$F$13+Rates!$F$17)+('NEG Commercial NonWin'!B256-40)*(Rates!$F$13+Rates!$F$19),'NEG Commercial NonWin'!B256*(Rates!$F$13+Rates!$F$17))+Rates!$F$26</f>
        <v>3428.5939800000001</v>
      </c>
      <c r="E256" s="46">
        <f t="shared" si="12"/>
        <v>746.79110999999966</v>
      </c>
      <c r="F256" s="47">
        <f t="shared" si="13"/>
        <v>0.27846607159459097</v>
      </c>
      <c r="G256" s="51">
        <f>'NEG Commercial'!M256</f>
        <v>3</v>
      </c>
      <c r="H256" s="48">
        <f t="shared" si="14"/>
        <v>2.086869417624308E-5</v>
      </c>
      <c r="I256" s="48">
        <f t="shared" si="15"/>
        <v>0.99578452377639881</v>
      </c>
      <c r="K256" s="72"/>
      <c r="L256" s="72"/>
    </row>
    <row r="257" spans="2:12" x14ac:dyDescent="0.2">
      <c r="B257" s="44">
        <f>'NEG Commercial'!K257</f>
        <v>4679</v>
      </c>
      <c r="C257" s="45">
        <f>IF('NEG Commercial NonWin'!B257&gt;40,40*(Rates!$E$13+Rates!$E$17)+('NEG Commercial NonWin'!B257-40)*(Rates!$E$13+Rates!$E$19),'NEG Commercial NonWin'!B257*(Rates!$E$13+Rates!$E$17))+Rates!$E$26</f>
        <v>2693.1254700000004</v>
      </c>
      <c r="D257" s="45">
        <f>IF('NEG Commercial NonWin'!B257&gt;40,40*(Rates!$F$13+Rates!$F$17)+('NEG Commercial NonWin'!B257-40)*(Rates!$F$13+Rates!$F$19),'NEG Commercial NonWin'!B257*(Rates!$F$13+Rates!$F$17))+Rates!$F$26</f>
        <v>3443.1223799999998</v>
      </c>
      <c r="E257" s="46">
        <f t="shared" si="12"/>
        <v>749.99690999999939</v>
      </c>
      <c r="F257" s="47">
        <f t="shared" si="13"/>
        <v>0.27848569194215794</v>
      </c>
      <c r="G257" s="51">
        <f>'NEG Commercial'!M257</f>
        <v>2</v>
      </c>
      <c r="H257" s="48">
        <f t="shared" si="14"/>
        <v>1.3912462784162053E-5</v>
      </c>
      <c r="I257" s="48">
        <f t="shared" si="15"/>
        <v>0.99579843623918296</v>
      </c>
      <c r="K257" s="72"/>
      <c r="L257" s="72"/>
    </row>
    <row r="258" spans="2:12" x14ac:dyDescent="0.2">
      <c r="B258" s="44">
        <f>'NEG Commercial'!K258</f>
        <v>4699</v>
      </c>
      <c r="C258" s="45">
        <f>IF('NEG Commercial NonWin'!B258&gt;40,40*(Rates!$E$13+Rates!$E$17)+('NEG Commercial NonWin'!B258-40)*(Rates!$E$13+Rates!$E$19),'NEG Commercial NonWin'!B258*(Rates!$E$13+Rates!$E$17))+Rates!$E$26</f>
        <v>2704.4480700000004</v>
      </c>
      <c r="D258" s="45">
        <f>IF('NEG Commercial NonWin'!B258&gt;40,40*(Rates!$F$13+Rates!$F$17)+('NEG Commercial NonWin'!B258-40)*(Rates!$F$13+Rates!$F$19),'NEG Commercial NonWin'!B258*(Rates!$F$13+Rates!$F$17))+Rates!$F$26</f>
        <v>3457.6507799999999</v>
      </c>
      <c r="E258" s="46">
        <f t="shared" si="12"/>
        <v>753.20270999999957</v>
      </c>
      <c r="F258" s="47">
        <f t="shared" si="13"/>
        <v>0.2785051480023425</v>
      </c>
      <c r="G258" s="51">
        <f>'NEG Commercial'!M258</f>
        <v>3</v>
      </c>
      <c r="H258" s="48">
        <f t="shared" si="14"/>
        <v>2.086869417624308E-5</v>
      </c>
      <c r="I258" s="48">
        <f t="shared" si="15"/>
        <v>0.99581930493335924</v>
      </c>
      <c r="K258" s="72"/>
      <c r="L258" s="72"/>
    </row>
    <row r="259" spans="2:12" x14ac:dyDescent="0.2">
      <c r="B259" s="44">
        <f>'NEG Commercial'!K259</f>
        <v>4719</v>
      </c>
      <c r="C259" s="45">
        <f>IF('NEG Commercial NonWin'!B259&gt;40,40*(Rates!$E$13+Rates!$E$17)+('NEG Commercial NonWin'!B259-40)*(Rates!$E$13+Rates!$E$19),'NEG Commercial NonWin'!B259*(Rates!$E$13+Rates!$E$17))+Rates!$E$26</f>
        <v>2715.7706700000003</v>
      </c>
      <c r="D259" s="45">
        <f>IF('NEG Commercial NonWin'!B259&gt;40,40*(Rates!$F$13+Rates!$F$17)+('NEG Commercial NonWin'!B259-40)*(Rates!$F$13+Rates!$F$19),'NEG Commercial NonWin'!B259*(Rates!$F$13+Rates!$F$17))+Rates!$F$26</f>
        <v>3472.1791800000001</v>
      </c>
      <c r="E259" s="46">
        <f t="shared" si="12"/>
        <v>756.40850999999975</v>
      </c>
      <c r="F259" s="47">
        <f t="shared" si="13"/>
        <v>0.27852444182998692</v>
      </c>
      <c r="G259" s="51">
        <f>'NEG Commercial'!M259</f>
        <v>4</v>
      </c>
      <c r="H259" s="48">
        <f t="shared" si="14"/>
        <v>2.7824925568324105E-5</v>
      </c>
      <c r="I259" s="48">
        <f t="shared" si="15"/>
        <v>0.99584712985892754</v>
      </c>
      <c r="K259" s="72"/>
      <c r="L259" s="72"/>
    </row>
    <row r="260" spans="2:12" x14ac:dyDescent="0.2">
      <c r="B260" s="44">
        <f>'NEG Commercial'!K260</f>
        <v>4739</v>
      </c>
      <c r="C260" s="45">
        <f>IF('NEG Commercial NonWin'!B260&gt;40,40*(Rates!$E$13+Rates!$E$17)+('NEG Commercial NonWin'!B260-40)*(Rates!$E$13+Rates!$E$19),'NEG Commercial NonWin'!B260*(Rates!$E$13+Rates!$E$17))+Rates!$E$26</f>
        <v>2727.0932700000003</v>
      </c>
      <c r="D260" s="45">
        <f>IF('NEG Commercial NonWin'!B260&gt;40,40*(Rates!$F$13+Rates!$F$17)+('NEG Commercial NonWin'!B260-40)*(Rates!$F$13+Rates!$F$19),'NEG Commercial NonWin'!B260*(Rates!$F$13+Rates!$F$17))+Rates!$F$26</f>
        <v>3486.7075799999998</v>
      </c>
      <c r="E260" s="46">
        <f t="shared" si="12"/>
        <v>759.61430999999948</v>
      </c>
      <c r="F260" s="47">
        <f t="shared" si="13"/>
        <v>0.27854357544580771</v>
      </c>
      <c r="G260" s="51">
        <f>'NEG Commercial'!M260</f>
        <v>7</v>
      </c>
      <c r="H260" s="48">
        <f t="shared" si="14"/>
        <v>4.8693619744567185E-5</v>
      </c>
      <c r="I260" s="48">
        <f t="shared" si="15"/>
        <v>0.99589582347867212</v>
      </c>
      <c r="K260" s="72"/>
      <c r="L260" s="72"/>
    </row>
    <row r="261" spans="2:12" x14ac:dyDescent="0.2">
      <c r="B261" s="44">
        <f>'NEG Commercial'!K261</f>
        <v>4779</v>
      </c>
      <c r="C261" s="45">
        <f>IF('NEG Commercial NonWin'!B261&gt;40,40*(Rates!$E$13+Rates!$E$17)+('NEG Commercial NonWin'!B261-40)*(Rates!$E$13+Rates!$E$19),'NEG Commercial NonWin'!B261*(Rates!$E$13+Rates!$E$17))+Rates!$E$26</f>
        <v>2749.7384700000002</v>
      </c>
      <c r="D261" s="45">
        <f>IF('NEG Commercial NonWin'!B261&gt;40,40*(Rates!$F$13+Rates!$F$17)+('NEG Commercial NonWin'!B261-40)*(Rates!$F$13+Rates!$F$19),'NEG Commercial NonWin'!B261*(Rates!$F$13+Rates!$F$17))+Rates!$F$26</f>
        <v>3515.7643800000001</v>
      </c>
      <c r="E261" s="46">
        <f t="shared" si="12"/>
        <v>766.02590999999984</v>
      </c>
      <c r="F261" s="47">
        <f t="shared" si="13"/>
        <v>0.27858136995843091</v>
      </c>
      <c r="G261" s="51">
        <f>'NEG Commercial'!M261</f>
        <v>3</v>
      </c>
      <c r="H261" s="48">
        <f t="shared" si="14"/>
        <v>2.086869417624308E-5</v>
      </c>
      <c r="I261" s="48">
        <f t="shared" si="15"/>
        <v>0.99591669217284839</v>
      </c>
      <c r="K261" s="72"/>
      <c r="L261" s="72"/>
    </row>
    <row r="262" spans="2:12" x14ac:dyDescent="0.2">
      <c r="B262" s="44">
        <f>'NEG Commercial'!K262</f>
        <v>4799</v>
      </c>
      <c r="C262" s="45">
        <f>IF('NEG Commercial NonWin'!B262&gt;40,40*(Rates!$E$13+Rates!$E$17)+('NEG Commercial NonWin'!B262-40)*(Rates!$E$13+Rates!$E$19),'NEG Commercial NonWin'!B262*(Rates!$E$13+Rates!$E$17))+Rates!$E$26</f>
        <v>2761.0610700000002</v>
      </c>
      <c r="D262" s="45">
        <f>IF('NEG Commercial NonWin'!B262&gt;40,40*(Rates!$F$13+Rates!$F$17)+('NEG Commercial NonWin'!B262-40)*(Rates!$F$13+Rates!$F$19),'NEG Commercial NonWin'!B262*(Rates!$F$13+Rates!$F$17))+Rates!$F$26</f>
        <v>3530.2927800000002</v>
      </c>
      <c r="E262" s="46">
        <f t="shared" si="12"/>
        <v>769.23171000000002</v>
      </c>
      <c r="F262" s="47">
        <f t="shared" si="13"/>
        <v>0.2786000347322995</v>
      </c>
      <c r="G262" s="51">
        <f>'NEG Commercial'!M262</f>
        <v>7</v>
      </c>
      <c r="H262" s="48">
        <f t="shared" si="14"/>
        <v>4.8693619744567185E-5</v>
      </c>
      <c r="I262" s="48">
        <f t="shared" si="15"/>
        <v>0.99596538579259297</v>
      </c>
      <c r="K262" s="72"/>
      <c r="L262" s="72"/>
    </row>
    <row r="263" spans="2:12" x14ac:dyDescent="0.2">
      <c r="B263" s="44">
        <f>'NEG Commercial'!K263</f>
        <v>4819</v>
      </c>
      <c r="C263" s="45">
        <f>IF('NEG Commercial NonWin'!B263&gt;40,40*(Rates!$E$13+Rates!$E$17)+('NEG Commercial NonWin'!B263-40)*(Rates!$E$13+Rates!$E$19),'NEG Commercial NonWin'!B263*(Rates!$E$13+Rates!$E$17))+Rates!$E$26</f>
        <v>2772.3836700000006</v>
      </c>
      <c r="D263" s="45">
        <f>IF('NEG Commercial NonWin'!B263&gt;40,40*(Rates!$F$13+Rates!$F$17)+('NEG Commercial NonWin'!B263-40)*(Rates!$F$13+Rates!$F$19),'NEG Commercial NonWin'!B263*(Rates!$F$13+Rates!$F$17))+Rates!$F$26</f>
        <v>3544.8211799999999</v>
      </c>
      <c r="E263" s="46">
        <f t="shared" ref="E263:E326" si="16">D263-C263</f>
        <v>772.43750999999929</v>
      </c>
      <c r="F263" s="47">
        <f t="shared" ref="F263:F326" si="17">E263/C263</f>
        <v>0.27861854704980249</v>
      </c>
      <c r="G263" s="51">
        <f>'NEG Commercial'!M263</f>
        <v>7</v>
      </c>
      <c r="H263" s="48">
        <f t="shared" si="14"/>
        <v>4.8693619744567185E-5</v>
      </c>
      <c r="I263" s="48">
        <f t="shared" si="15"/>
        <v>0.99601407941233755</v>
      </c>
      <c r="K263" s="72"/>
      <c r="L263" s="72"/>
    </row>
    <row r="264" spans="2:12" x14ac:dyDescent="0.2">
      <c r="B264" s="44">
        <f>'NEG Commercial'!K264</f>
        <v>4839</v>
      </c>
      <c r="C264" s="45">
        <f>IF('NEG Commercial NonWin'!B264&gt;40,40*(Rates!$E$13+Rates!$E$17)+('NEG Commercial NonWin'!B264-40)*(Rates!$E$13+Rates!$E$19),'NEG Commercial NonWin'!B264*(Rates!$E$13+Rates!$E$17))+Rates!$E$26</f>
        <v>2783.7062700000006</v>
      </c>
      <c r="D264" s="45">
        <f>IF('NEG Commercial NonWin'!B264&gt;40,40*(Rates!$F$13+Rates!$F$17)+('NEG Commercial NonWin'!B264-40)*(Rates!$F$13+Rates!$F$19),'NEG Commercial NonWin'!B264*(Rates!$F$13+Rates!$F$17))+Rates!$F$26</f>
        <v>3559.3495800000001</v>
      </c>
      <c r="E264" s="46">
        <f t="shared" si="16"/>
        <v>775.64330999999947</v>
      </c>
      <c r="F264" s="47">
        <f t="shared" si="17"/>
        <v>0.27863690877126895</v>
      </c>
      <c r="G264" s="51">
        <f>'NEG Commercial'!M264</f>
        <v>2</v>
      </c>
      <c r="H264" s="48">
        <f t="shared" ref="H264:H327" si="18">G264/SUM($G$6:$G$618)</f>
        <v>1.3912462784162053E-5</v>
      </c>
      <c r="I264" s="48">
        <f t="shared" ref="I264:I327" si="19">H264+I263</f>
        <v>0.9960279918751217</v>
      </c>
      <c r="K264" s="72"/>
      <c r="L264" s="72"/>
    </row>
    <row r="265" spans="2:12" x14ac:dyDescent="0.2">
      <c r="B265" s="44">
        <f>'NEG Commercial'!K265</f>
        <v>4859</v>
      </c>
      <c r="C265" s="45">
        <f>IF('NEG Commercial NonWin'!B265&gt;40,40*(Rates!$E$13+Rates!$E$17)+('NEG Commercial NonWin'!B265-40)*(Rates!$E$13+Rates!$E$19),'NEG Commercial NonWin'!B265*(Rates!$E$13+Rates!$E$17))+Rates!$E$26</f>
        <v>2795.0288700000006</v>
      </c>
      <c r="D265" s="45">
        <f>IF('NEG Commercial NonWin'!B265&gt;40,40*(Rates!$F$13+Rates!$F$17)+('NEG Commercial NonWin'!B265-40)*(Rates!$F$13+Rates!$F$19),'NEG Commercial NonWin'!B265*(Rates!$F$13+Rates!$F$17))+Rates!$F$26</f>
        <v>3573.8779800000002</v>
      </c>
      <c r="E265" s="46">
        <f t="shared" si="16"/>
        <v>778.84910999999965</v>
      </c>
      <c r="F265" s="47">
        <f t="shared" si="17"/>
        <v>0.278655121726882</v>
      </c>
      <c r="G265" s="51">
        <f>'NEG Commercial'!M265</f>
        <v>2</v>
      </c>
      <c r="H265" s="48">
        <f t="shared" si="18"/>
        <v>1.3912462784162053E-5</v>
      </c>
      <c r="I265" s="48">
        <f t="shared" si="19"/>
        <v>0.99604190433790585</v>
      </c>
      <c r="K265" s="72"/>
      <c r="L265" s="72"/>
    </row>
    <row r="266" spans="2:12" x14ac:dyDescent="0.2">
      <c r="B266" s="44">
        <f>'NEG Commercial'!K266</f>
        <v>4879</v>
      </c>
      <c r="C266" s="45">
        <f>IF('NEG Commercial NonWin'!B266&gt;40,40*(Rates!$E$13+Rates!$E$17)+('NEG Commercial NonWin'!B266-40)*(Rates!$E$13+Rates!$E$19),'NEG Commercial NonWin'!B266*(Rates!$E$13+Rates!$E$17))+Rates!$E$26</f>
        <v>2806.3514700000005</v>
      </c>
      <c r="D266" s="45">
        <f>IF('NEG Commercial NonWin'!B266&gt;40,40*(Rates!$F$13+Rates!$F$17)+('NEG Commercial NonWin'!B266-40)*(Rates!$F$13+Rates!$F$19),'NEG Commercial NonWin'!B266*(Rates!$F$13+Rates!$F$17))+Rates!$F$26</f>
        <v>3588.4063799999999</v>
      </c>
      <c r="E266" s="46">
        <f t="shared" si="16"/>
        <v>782.05490999999938</v>
      </c>
      <c r="F266" s="47">
        <f t="shared" si="17"/>
        <v>0.27867318771728877</v>
      </c>
      <c r="G266" s="51">
        <f>'NEG Commercial'!M266</f>
        <v>2</v>
      </c>
      <c r="H266" s="48">
        <f t="shared" si="18"/>
        <v>1.3912462784162053E-5</v>
      </c>
      <c r="I266" s="48">
        <f t="shared" si="19"/>
        <v>0.99605581680069</v>
      </c>
      <c r="K266" s="72"/>
      <c r="L266" s="72"/>
    </row>
    <row r="267" spans="2:12" x14ac:dyDescent="0.2">
      <c r="B267" s="44">
        <f>'NEG Commercial'!K267</f>
        <v>4899</v>
      </c>
      <c r="C267" s="45">
        <f>IF('NEG Commercial NonWin'!B267&gt;40,40*(Rates!$E$13+Rates!$E$17)+('NEG Commercial NonWin'!B267-40)*(Rates!$E$13+Rates!$E$19),'NEG Commercial NonWin'!B267*(Rates!$E$13+Rates!$E$17))+Rates!$E$26</f>
        <v>2817.6740700000005</v>
      </c>
      <c r="D267" s="45">
        <f>IF('NEG Commercial NonWin'!B267&gt;40,40*(Rates!$F$13+Rates!$F$17)+('NEG Commercial NonWin'!B267-40)*(Rates!$F$13+Rates!$F$19),'NEG Commercial NonWin'!B267*(Rates!$F$13+Rates!$F$17))+Rates!$F$26</f>
        <v>3602.93478</v>
      </c>
      <c r="E267" s="46">
        <f t="shared" si="16"/>
        <v>785.26070999999956</v>
      </c>
      <c r="F267" s="47">
        <f t="shared" si="17"/>
        <v>0.27869110851419354</v>
      </c>
      <c r="G267" s="51">
        <f>'NEG Commercial'!M267</f>
        <v>1</v>
      </c>
      <c r="H267" s="48">
        <f t="shared" si="18"/>
        <v>6.9562313920810263E-6</v>
      </c>
      <c r="I267" s="48">
        <f t="shared" si="19"/>
        <v>0.99606277303208213</v>
      </c>
      <c r="K267" s="72"/>
      <c r="L267" s="72"/>
    </row>
    <row r="268" spans="2:12" x14ac:dyDescent="0.2">
      <c r="B268" s="44">
        <f>'NEG Commercial'!K268</f>
        <v>4919</v>
      </c>
      <c r="C268" s="45">
        <f>IF('NEG Commercial NonWin'!B268&gt;40,40*(Rates!$E$13+Rates!$E$17)+('NEG Commercial NonWin'!B268-40)*(Rates!$E$13+Rates!$E$19),'NEG Commercial NonWin'!B268*(Rates!$E$13+Rates!$E$17))+Rates!$E$26</f>
        <v>2828.9966700000004</v>
      </c>
      <c r="D268" s="45">
        <f>IF('NEG Commercial NonWin'!B268&gt;40,40*(Rates!$F$13+Rates!$F$17)+('NEG Commercial NonWin'!B268-40)*(Rates!$F$13+Rates!$F$19),'NEG Commercial NonWin'!B268*(Rates!$F$13+Rates!$F$17))+Rates!$F$26</f>
        <v>3617.4631800000002</v>
      </c>
      <c r="E268" s="46">
        <f t="shared" si="16"/>
        <v>788.46650999999974</v>
      </c>
      <c r="F268" s="47">
        <f t="shared" si="17"/>
        <v>0.27870888586093656</v>
      </c>
      <c r="G268" s="51">
        <f>'NEG Commercial'!M268</f>
        <v>2</v>
      </c>
      <c r="H268" s="48">
        <f t="shared" si="18"/>
        <v>1.3912462784162053E-5</v>
      </c>
      <c r="I268" s="48">
        <f t="shared" si="19"/>
        <v>0.99607668549486628</v>
      </c>
      <c r="K268" s="72"/>
      <c r="L268" s="72"/>
    </row>
    <row r="269" spans="2:12" x14ac:dyDescent="0.2">
      <c r="B269" s="44">
        <f>'NEG Commercial'!K269</f>
        <v>4939</v>
      </c>
      <c r="C269" s="45">
        <f>IF('NEG Commercial NonWin'!B269&gt;40,40*(Rates!$E$13+Rates!$E$17)+('NEG Commercial NonWin'!B269-40)*(Rates!$E$13+Rates!$E$19),'NEG Commercial NonWin'!B269*(Rates!$E$13+Rates!$E$17))+Rates!$E$26</f>
        <v>2840.3192700000004</v>
      </c>
      <c r="D269" s="45">
        <f>IF('NEG Commercial NonWin'!B269&gt;40,40*(Rates!$F$13+Rates!$F$17)+('NEG Commercial NonWin'!B269-40)*(Rates!$F$13+Rates!$F$19),'NEG Commercial NonWin'!B269*(Rates!$F$13+Rates!$F$17))+Rates!$F$26</f>
        <v>3631.9915799999999</v>
      </c>
      <c r="E269" s="46">
        <f t="shared" si="16"/>
        <v>791.67230999999947</v>
      </c>
      <c r="F269" s="47">
        <f t="shared" si="17"/>
        <v>0.27872652147305937</v>
      </c>
      <c r="G269" s="51">
        <f>'NEG Commercial'!M269</f>
        <v>3</v>
      </c>
      <c r="H269" s="48">
        <f t="shared" si="18"/>
        <v>2.086869417624308E-5</v>
      </c>
      <c r="I269" s="48">
        <f t="shared" si="19"/>
        <v>0.99609755418904256</v>
      </c>
      <c r="K269" s="72"/>
      <c r="L269" s="72"/>
    </row>
    <row r="270" spans="2:12" x14ac:dyDescent="0.2">
      <c r="B270" s="44">
        <f>'NEG Commercial'!K270</f>
        <v>4959</v>
      </c>
      <c r="C270" s="45">
        <f>IF('NEG Commercial NonWin'!B270&gt;40,40*(Rates!$E$13+Rates!$E$17)+('NEG Commercial NonWin'!B270-40)*(Rates!$E$13+Rates!$E$19),'NEG Commercial NonWin'!B270*(Rates!$E$13+Rates!$E$17))+Rates!$E$26</f>
        <v>2851.6418700000004</v>
      </c>
      <c r="D270" s="45">
        <f>IF('NEG Commercial NonWin'!B270&gt;40,40*(Rates!$F$13+Rates!$F$17)+('NEG Commercial NonWin'!B270-40)*(Rates!$F$13+Rates!$F$19),'NEG Commercial NonWin'!B270*(Rates!$F$13+Rates!$F$17))+Rates!$F$26</f>
        <v>3646.51998</v>
      </c>
      <c r="E270" s="46">
        <f t="shared" si="16"/>
        <v>794.87810999999965</v>
      </c>
      <c r="F270" s="47">
        <f t="shared" si="17"/>
        <v>0.27874401703885754</v>
      </c>
      <c r="G270" s="51">
        <f>'NEG Commercial'!M270</f>
        <v>5</v>
      </c>
      <c r="H270" s="48">
        <f t="shared" si="18"/>
        <v>3.4781156960405134E-5</v>
      </c>
      <c r="I270" s="48">
        <f t="shared" si="19"/>
        <v>0.99613233534600298</v>
      </c>
      <c r="K270" s="72"/>
      <c r="L270" s="72"/>
    </row>
    <row r="271" spans="2:12" x14ac:dyDescent="0.2">
      <c r="B271" s="44">
        <f>'NEG Commercial'!K271</f>
        <v>4979</v>
      </c>
      <c r="C271" s="45">
        <f>IF('NEG Commercial NonWin'!B271&gt;40,40*(Rates!$E$13+Rates!$E$17)+('NEG Commercial NonWin'!B271-40)*(Rates!$E$13+Rates!$E$19),'NEG Commercial NonWin'!B271*(Rates!$E$13+Rates!$E$17))+Rates!$E$26</f>
        <v>2862.9644700000003</v>
      </c>
      <c r="D271" s="45">
        <f>IF('NEG Commercial NonWin'!B271&gt;40,40*(Rates!$F$13+Rates!$F$17)+('NEG Commercial NonWin'!B271-40)*(Rates!$F$13+Rates!$F$19),'NEG Commercial NonWin'!B271*(Rates!$F$13+Rates!$F$17))+Rates!$F$26</f>
        <v>3661.0483800000002</v>
      </c>
      <c r="E271" s="46">
        <f t="shared" si="16"/>
        <v>798.08390999999983</v>
      </c>
      <c r="F271" s="47">
        <f t="shared" si="17"/>
        <v>0.2787613742199182</v>
      </c>
      <c r="G271" s="51">
        <f>'NEG Commercial'!M271</f>
        <v>2</v>
      </c>
      <c r="H271" s="48">
        <f t="shared" si="18"/>
        <v>1.3912462784162053E-5</v>
      </c>
      <c r="I271" s="48">
        <f t="shared" si="19"/>
        <v>0.99614624780878713</v>
      </c>
      <c r="K271" s="72"/>
      <c r="L271" s="72"/>
    </row>
    <row r="272" spans="2:12" x14ac:dyDescent="0.2">
      <c r="B272" s="44">
        <f>'NEG Commercial'!K272</f>
        <v>4999</v>
      </c>
      <c r="C272" s="45">
        <f>IF('NEG Commercial NonWin'!B272&gt;40,40*(Rates!$E$13+Rates!$E$17)+('NEG Commercial NonWin'!B272-40)*(Rates!$E$13+Rates!$E$19),'NEG Commercial NonWin'!B272*(Rates!$E$13+Rates!$E$17))+Rates!$E$26</f>
        <v>2874.2870700000003</v>
      </c>
      <c r="D272" s="45">
        <f>IF('NEG Commercial NonWin'!B272&gt;40,40*(Rates!$F$13+Rates!$F$17)+('NEG Commercial NonWin'!B272-40)*(Rates!$F$13+Rates!$F$19),'NEG Commercial NonWin'!B272*(Rates!$F$13+Rates!$F$17))+Rates!$F$26</f>
        <v>3675.5767799999999</v>
      </c>
      <c r="E272" s="46">
        <f t="shared" si="16"/>
        <v>801.28970999999956</v>
      </c>
      <c r="F272" s="47">
        <f t="shared" si="17"/>
        <v>0.27877859465164678</v>
      </c>
      <c r="G272" s="51">
        <f>'NEG Commercial'!M272</f>
        <v>5</v>
      </c>
      <c r="H272" s="48">
        <f t="shared" si="18"/>
        <v>3.4781156960405134E-5</v>
      </c>
      <c r="I272" s="48">
        <f t="shared" si="19"/>
        <v>0.99618102896574756</v>
      </c>
      <c r="K272" s="72"/>
      <c r="L272" s="72"/>
    </row>
    <row r="273" spans="2:12" x14ac:dyDescent="0.2">
      <c r="B273" s="44">
        <f>'NEG Commercial'!K273</f>
        <v>5019</v>
      </c>
      <c r="C273" s="45">
        <f>IF('NEG Commercial NonWin'!B273&gt;40,40*(Rates!$E$13+Rates!$E$17)+('NEG Commercial NonWin'!B273-40)*(Rates!$E$13+Rates!$E$19),'NEG Commercial NonWin'!B273*(Rates!$E$13+Rates!$E$17))+Rates!$E$26</f>
        <v>2885.6096700000003</v>
      </c>
      <c r="D273" s="45">
        <f>IF('NEG Commercial NonWin'!B273&gt;40,40*(Rates!$F$13+Rates!$F$17)+('NEG Commercial NonWin'!B273-40)*(Rates!$F$13+Rates!$F$19),'NEG Commercial NonWin'!B273*(Rates!$F$13+Rates!$F$17))+Rates!$F$26</f>
        <v>3690.10518</v>
      </c>
      <c r="E273" s="46">
        <f t="shared" si="16"/>
        <v>804.49550999999974</v>
      </c>
      <c r="F273" s="47">
        <f t="shared" si="17"/>
        <v>0.27879567994378107</v>
      </c>
      <c r="G273" s="51">
        <f>'NEG Commercial'!M273</f>
        <v>2</v>
      </c>
      <c r="H273" s="48">
        <f t="shared" si="18"/>
        <v>1.3912462784162053E-5</v>
      </c>
      <c r="I273" s="48">
        <f t="shared" si="19"/>
        <v>0.99619494142853171</v>
      </c>
      <c r="K273" s="72"/>
      <c r="L273" s="72"/>
    </row>
    <row r="274" spans="2:12" x14ac:dyDescent="0.2">
      <c r="B274" s="44">
        <f>'NEG Commercial'!K274</f>
        <v>5039</v>
      </c>
      <c r="C274" s="45">
        <f>IF('NEG Commercial NonWin'!B274&gt;40,40*(Rates!$E$13+Rates!$E$17)+('NEG Commercial NonWin'!B274-40)*(Rates!$E$13+Rates!$E$19),'NEG Commercial NonWin'!B274*(Rates!$E$13+Rates!$E$17))+Rates!$E$26</f>
        <v>2896.9322700000002</v>
      </c>
      <c r="D274" s="45">
        <f>IF('NEG Commercial NonWin'!B274&gt;40,40*(Rates!$F$13+Rates!$F$17)+('NEG Commercial NonWin'!B274-40)*(Rates!$F$13+Rates!$F$19),'NEG Commercial NonWin'!B274*(Rates!$F$13+Rates!$F$17))+Rates!$F$26</f>
        <v>3704.6335800000002</v>
      </c>
      <c r="E274" s="46">
        <f t="shared" si="16"/>
        <v>807.70130999999992</v>
      </c>
      <c r="F274" s="47">
        <f t="shared" si="17"/>
        <v>0.27881263168089182</v>
      </c>
      <c r="G274" s="51">
        <f>'NEG Commercial'!M274</f>
        <v>2</v>
      </c>
      <c r="H274" s="48">
        <f t="shared" si="18"/>
        <v>1.3912462784162053E-5</v>
      </c>
      <c r="I274" s="48">
        <f t="shared" si="19"/>
        <v>0.99620885389131586</v>
      </c>
      <c r="K274" s="72"/>
      <c r="L274" s="72"/>
    </row>
    <row r="275" spans="2:12" x14ac:dyDescent="0.2">
      <c r="B275" s="44">
        <f>'NEG Commercial'!K275</f>
        <v>5059</v>
      </c>
      <c r="C275" s="45">
        <f>IF('NEG Commercial NonWin'!B275&gt;40,40*(Rates!$E$13+Rates!$E$17)+('NEG Commercial NonWin'!B275-40)*(Rates!$E$13+Rates!$E$19),'NEG Commercial NonWin'!B275*(Rates!$E$13+Rates!$E$17))+Rates!$E$26</f>
        <v>2908.2548700000002</v>
      </c>
      <c r="D275" s="45">
        <f>IF('NEG Commercial NonWin'!B275&gt;40,40*(Rates!$F$13+Rates!$F$17)+('NEG Commercial NonWin'!B275-40)*(Rates!$F$13+Rates!$F$19),'NEG Commercial NonWin'!B275*(Rates!$F$13+Rates!$F$17))+Rates!$F$26</f>
        <v>3719.1619799999999</v>
      </c>
      <c r="E275" s="46">
        <f t="shared" si="16"/>
        <v>810.90710999999965</v>
      </c>
      <c r="F275" s="47">
        <f t="shared" si="17"/>
        <v>0.27882945142287324</v>
      </c>
      <c r="G275" s="51">
        <f>'NEG Commercial'!M275</f>
        <v>3</v>
      </c>
      <c r="H275" s="48">
        <f t="shared" si="18"/>
        <v>2.086869417624308E-5</v>
      </c>
      <c r="I275" s="48">
        <f t="shared" si="19"/>
        <v>0.99622972258549214</v>
      </c>
      <c r="K275" s="72"/>
      <c r="L275" s="72"/>
    </row>
    <row r="276" spans="2:12" x14ac:dyDescent="0.2">
      <c r="B276" s="44">
        <f>'NEG Commercial'!K276</f>
        <v>5079</v>
      </c>
      <c r="C276" s="45">
        <f>IF('NEG Commercial NonWin'!B276&gt;40,40*(Rates!$E$13+Rates!$E$17)+('NEG Commercial NonWin'!B276-40)*(Rates!$E$13+Rates!$E$19),'NEG Commercial NonWin'!B276*(Rates!$E$13+Rates!$E$17))+Rates!$E$26</f>
        <v>2919.5774700000006</v>
      </c>
      <c r="D276" s="45">
        <f>IF('NEG Commercial NonWin'!B276&gt;40,40*(Rates!$F$13+Rates!$F$17)+('NEG Commercial NonWin'!B276-40)*(Rates!$F$13+Rates!$F$19),'NEG Commercial NonWin'!B276*(Rates!$F$13+Rates!$F$17))+Rates!$F$26</f>
        <v>3733.69038</v>
      </c>
      <c r="E276" s="46">
        <f t="shared" si="16"/>
        <v>814.11290999999937</v>
      </c>
      <c r="F276" s="47">
        <f t="shared" si="17"/>
        <v>0.27884614070542174</v>
      </c>
      <c r="G276" s="51">
        <f>'NEG Commercial'!M276</f>
        <v>3</v>
      </c>
      <c r="H276" s="48">
        <f t="shared" si="18"/>
        <v>2.086869417624308E-5</v>
      </c>
      <c r="I276" s="48">
        <f t="shared" si="19"/>
        <v>0.99625059127966842</v>
      </c>
      <c r="K276" s="72"/>
      <c r="L276" s="72"/>
    </row>
    <row r="277" spans="2:12" x14ac:dyDescent="0.2">
      <c r="B277" s="44">
        <f>'NEG Commercial'!K277</f>
        <v>5099</v>
      </c>
      <c r="C277" s="45">
        <f>IF('NEG Commercial NonWin'!B277&gt;40,40*(Rates!$E$13+Rates!$E$17)+('NEG Commercial NonWin'!B277-40)*(Rates!$E$13+Rates!$E$19),'NEG Commercial NonWin'!B277*(Rates!$E$13+Rates!$E$17))+Rates!$E$26</f>
        <v>2930.9000700000006</v>
      </c>
      <c r="D277" s="45">
        <f>IF('NEG Commercial NonWin'!B277&gt;40,40*(Rates!$F$13+Rates!$F$17)+('NEG Commercial NonWin'!B277-40)*(Rates!$F$13+Rates!$F$19),'NEG Commercial NonWin'!B277*(Rates!$F$13+Rates!$F$17))+Rates!$F$26</f>
        <v>3748.2187800000002</v>
      </c>
      <c r="E277" s="46">
        <f t="shared" si="16"/>
        <v>817.31870999999956</v>
      </c>
      <c r="F277" s="47">
        <f t="shared" si="17"/>
        <v>0.27886270104050304</v>
      </c>
      <c r="G277" s="51">
        <f>'NEG Commercial'!M277</f>
        <v>3</v>
      </c>
      <c r="H277" s="48">
        <f t="shared" si="18"/>
        <v>2.086869417624308E-5</v>
      </c>
      <c r="I277" s="48">
        <f t="shared" si="19"/>
        <v>0.9962714599738447</v>
      </c>
      <c r="K277" s="72"/>
      <c r="L277" s="72"/>
    </row>
    <row r="278" spans="2:12" x14ac:dyDescent="0.2">
      <c r="B278" s="44">
        <f>'NEG Commercial'!K278</f>
        <v>5119</v>
      </c>
      <c r="C278" s="45">
        <f>IF('NEG Commercial NonWin'!B278&gt;40,40*(Rates!$E$13+Rates!$E$17)+('NEG Commercial NonWin'!B278-40)*(Rates!$E$13+Rates!$E$19),'NEG Commercial NonWin'!B278*(Rates!$E$13+Rates!$E$17))+Rates!$E$26</f>
        <v>2942.2226700000006</v>
      </c>
      <c r="D278" s="45">
        <f>IF('NEG Commercial NonWin'!B278&gt;40,40*(Rates!$F$13+Rates!$F$17)+('NEG Commercial NonWin'!B278-40)*(Rates!$F$13+Rates!$F$19),'NEG Commercial NonWin'!B278*(Rates!$F$13+Rates!$F$17))+Rates!$F$26</f>
        <v>3762.7471799999998</v>
      </c>
      <c r="E278" s="46">
        <f t="shared" si="16"/>
        <v>820.52450999999928</v>
      </c>
      <c r="F278" s="47">
        <f t="shared" si="17"/>
        <v>0.27887913391680824</v>
      </c>
      <c r="G278" s="51">
        <f>'NEG Commercial'!M278</f>
        <v>1</v>
      </c>
      <c r="H278" s="48">
        <f t="shared" si="18"/>
        <v>6.9562313920810263E-6</v>
      </c>
      <c r="I278" s="48">
        <f t="shared" si="19"/>
        <v>0.99627841620523683</v>
      </c>
      <c r="K278" s="72"/>
      <c r="L278" s="72"/>
    </row>
    <row r="279" spans="2:12" x14ac:dyDescent="0.2">
      <c r="B279" s="44">
        <f>'NEG Commercial'!K279</f>
        <v>5139</v>
      </c>
      <c r="C279" s="45">
        <f>IF('NEG Commercial NonWin'!B279&gt;40,40*(Rates!$E$13+Rates!$E$17)+('NEG Commercial NonWin'!B279-40)*(Rates!$E$13+Rates!$E$19),'NEG Commercial NonWin'!B279*(Rates!$E$13+Rates!$E$17))+Rates!$E$26</f>
        <v>2953.5452700000005</v>
      </c>
      <c r="D279" s="45">
        <f>IF('NEG Commercial NonWin'!B279&gt;40,40*(Rates!$F$13+Rates!$F$17)+('NEG Commercial NonWin'!B279-40)*(Rates!$F$13+Rates!$F$19),'NEG Commercial NonWin'!B279*(Rates!$F$13+Rates!$F$17))+Rates!$F$26</f>
        <v>3777.27558</v>
      </c>
      <c r="E279" s="46">
        <f t="shared" si="16"/>
        <v>823.73030999999946</v>
      </c>
      <c r="F279" s="47">
        <f t="shared" si="17"/>
        <v>0.27889544080020123</v>
      </c>
      <c r="G279" s="51">
        <f>'NEG Commercial'!M279</f>
        <v>4</v>
      </c>
      <c r="H279" s="48">
        <f t="shared" si="18"/>
        <v>2.7824925568324105E-5</v>
      </c>
      <c r="I279" s="48">
        <f t="shared" si="19"/>
        <v>0.99630624113080513</v>
      </c>
      <c r="K279" s="72"/>
      <c r="L279" s="72"/>
    </row>
    <row r="280" spans="2:12" x14ac:dyDescent="0.2">
      <c r="B280" s="44">
        <f>'NEG Commercial'!K280</f>
        <v>5159</v>
      </c>
      <c r="C280" s="45">
        <f>IF('NEG Commercial NonWin'!B280&gt;40,40*(Rates!$E$13+Rates!$E$17)+('NEG Commercial NonWin'!B280-40)*(Rates!$E$13+Rates!$E$19),'NEG Commercial NonWin'!B280*(Rates!$E$13+Rates!$E$17))+Rates!$E$26</f>
        <v>2964.8678700000005</v>
      </c>
      <c r="D280" s="45">
        <f>IF('NEG Commercial NonWin'!B280&gt;40,40*(Rates!$F$13+Rates!$F$17)+('NEG Commercial NonWin'!B280-40)*(Rates!$F$13+Rates!$F$19),'NEG Commercial NonWin'!B280*(Rates!$F$13+Rates!$F$17))+Rates!$F$26</f>
        <v>3791.8039800000001</v>
      </c>
      <c r="E280" s="46">
        <f t="shared" si="16"/>
        <v>826.93610999999964</v>
      </c>
      <c r="F280" s="47">
        <f t="shared" si="17"/>
        <v>0.27891162313415319</v>
      </c>
      <c r="G280" s="51">
        <f>'NEG Commercial'!M280</f>
        <v>3</v>
      </c>
      <c r="H280" s="48">
        <f t="shared" si="18"/>
        <v>2.086869417624308E-5</v>
      </c>
      <c r="I280" s="48">
        <f t="shared" si="19"/>
        <v>0.99632710982498141</v>
      </c>
      <c r="K280" s="72"/>
      <c r="L280" s="72"/>
    </row>
    <row r="281" spans="2:12" x14ac:dyDescent="0.2">
      <c r="B281" s="44">
        <f>'NEG Commercial'!K281</f>
        <v>5179</v>
      </c>
      <c r="C281" s="45">
        <f>IF('NEG Commercial NonWin'!B281&gt;40,40*(Rates!$E$13+Rates!$E$17)+('NEG Commercial NonWin'!B281-40)*(Rates!$E$13+Rates!$E$19),'NEG Commercial NonWin'!B281*(Rates!$E$13+Rates!$E$17))+Rates!$E$26</f>
        <v>2976.1904700000005</v>
      </c>
      <c r="D281" s="45">
        <f>IF('NEG Commercial NonWin'!B281&gt;40,40*(Rates!$F$13+Rates!$F$17)+('NEG Commercial NonWin'!B281-40)*(Rates!$F$13+Rates!$F$19),'NEG Commercial NonWin'!B281*(Rates!$F$13+Rates!$F$17))+Rates!$F$26</f>
        <v>3806.3323799999998</v>
      </c>
      <c r="E281" s="46">
        <f t="shared" si="16"/>
        <v>830.14190999999937</v>
      </c>
      <c r="F281" s="47">
        <f t="shared" si="17"/>
        <v>0.27892768234016935</v>
      </c>
      <c r="G281" s="51">
        <f>'NEG Commercial'!M281</f>
        <v>1</v>
      </c>
      <c r="H281" s="48">
        <f t="shared" si="18"/>
        <v>6.9562313920810263E-6</v>
      </c>
      <c r="I281" s="48">
        <f t="shared" si="19"/>
        <v>0.99633406605637354</v>
      </c>
      <c r="K281" s="72"/>
      <c r="L281" s="72"/>
    </row>
    <row r="282" spans="2:12" x14ac:dyDescent="0.2">
      <c r="B282" s="44">
        <f>'NEG Commercial'!K282</f>
        <v>5199</v>
      </c>
      <c r="C282" s="45">
        <f>IF('NEG Commercial NonWin'!B282&gt;40,40*(Rates!$E$13+Rates!$E$17)+('NEG Commercial NonWin'!B282-40)*(Rates!$E$13+Rates!$E$19),'NEG Commercial NonWin'!B282*(Rates!$E$13+Rates!$E$17))+Rates!$E$26</f>
        <v>2987.5130700000004</v>
      </c>
      <c r="D282" s="45">
        <f>IF('NEG Commercial NonWin'!B282&gt;40,40*(Rates!$F$13+Rates!$F$17)+('NEG Commercial NonWin'!B282-40)*(Rates!$F$13+Rates!$F$19),'NEG Commercial NonWin'!B282*(Rates!$F$13+Rates!$F$17))+Rates!$F$26</f>
        <v>3820.86078</v>
      </c>
      <c r="E282" s="46">
        <f t="shared" si="16"/>
        <v>833.34770999999955</v>
      </c>
      <c r="F282" s="47">
        <f t="shared" si="17"/>
        <v>0.27894361981820531</v>
      </c>
      <c r="G282" s="51">
        <f>'NEG Commercial'!M282</f>
        <v>2</v>
      </c>
      <c r="H282" s="48">
        <f t="shared" si="18"/>
        <v>1.3912462784162053E-5</v>
      </c>
      <c r="I282" s="48">
        <f t="shared" si="19"/>
        <v>0.99634797851915768</v>
      </c>
      <c r="K282" s="72"/>
      <c r="L282" s="72"/>
    </row>
    <row r="283" spans="2:12" x14ac:dyDescent="0.2">
      <c r="B283" s="44">
        <f>'NEG Commercial'!K283</f>
        <v>5219</v>
      </c>
      <c r="C283" s="45">
        <f>IF('NEG Commercial NonWin'!B283&gt;40,40*(Rates!$E$13+Rates!$E$17)+('NEG Commercial NonWin'!B283-40)*(Rates!$E$13+Rates!$E$19),'NEG Commercial NonWin'!B283*(Rates!$E$13+Rates!$E$17))+Rates!$E$26</f>
        <v>2998.8356700000004</v>
      </c>
      <c r="D283" s="45">
        <f>IF('NEG Commercial NonWin'!B283&gt;40,40*(Rates!$F$13+Rates!$F$17)+('NEG Commercial NonWin'!B283-40)*(Rates!$F$13+Rates!$F$19),'NEG Commercial NonWin'!B283*(Rates!$F$13+Rates!$F$17))+Rates!$F$26</f>
        <v>3835.3891800000001</v>
      </c>
      <c r="E283" s="46">
        <f t="shared" si="16"/>
        <v>836.55350999999973</v>
      </c>
      <c r="F283" s="47">
        <f t="shared" si="17"/>
        <v>0.27895943694707342</v>
      </c>
      <c r="G283" s="51">
        <f>'NEG Commercial'!M283</f>
        <v>2</v>
      </c>
      <c r="H283" s="48">
        <f t="shared" si="18"/>
        <v>1.3912462784162053E-5</v>
      </c>
      <c r="I283" s="48">
        <f t="shared" si="19"/>
        <v>0.99636189098194183</v>
      </c>
      <c r="K283" s="72"/>
      <c r="L283" s="72"/>
    </row>
    <row r="284" spans="2:12" x14ac:dyDescent="0.2">
      <c r="B284" s="44">
        <f>'NEG Commercial'!K284</f>
        <v>5239</v>
      </c>
      <c r="C284" s="45">
        <f>IF('NEG Commercial NonWin'!B284&gt;40,40*(Rates!$E$13+Rates!$E$17)+('NEG Commercial NonWin'!B284-40)*(Rates!$E$13+Rates!$E$19),'NEG Commercial NonWin'!B284*(Rates!$E$13+Rates!$E$17))+Rates!$E$26</f>
        <v>3010.1582700000004</v>
      </c>
      <c r="D284" s="45">
        <f>IF('NEG Commercial NonWin'!B284&gt;40,40*(Rates!$F$13+Rates!$F$17)+('NEG Commercial NonWin'!B284-40)*(Rates!$F$13+Rates!$F$19),'NEG Commercial NonWin'!B284*(Rates!$F$13+Rates!$F$17))+Rates!$F$26</f>
        <v>3849.9175799999998</v>
      </c>
      <c r="E284" s="46">
        <f t="shared" si="16"/>
        <v>839.75930999999946</v>
      </c>
      <c r="F284" s="47">
        <f t="shared" si="17"/>
        <v>0.27897513508484034</v>
      </c>
      <c r="G284" s="51">
        <f>'NEG Commercial'!M284</f>
        <v>3</v>
      </c>
      <c r="H284" s="48">
        <f t="shared" si="18"/>
        <v>2.086869417624308E-5</v>
      </c>
      <c r="I284" s="48">
        <f t="shared" si="19"/>
        <v>0.99638275967611811</v>
      </c>
      <c r="K284" s="72"/>
      <c r="L284" s="72"/>
    </row>
    <row r="285" spans="2:12" x14ac:dyDescent="0.2">
      <c r="B285" s="44">
        <f>'NEG Commercial'!K285</f>
        <v>5259</v>
      </c>
      <c r="C285" s="45">
        <f>IF('NEG Commercial NonWin'!B285&gt;40,40*(Rates!$E$13+Rates!$E$17)+('NEG Commercial NonWin'!B285-40)*(Rates!$E$13+Rates!$E$19),'NEG Commercial NonWin'!B285*(Rates!$E$13+Rates!$E$17))+Rates!$E$26</f>
        <v>3021.4808700000003</v>
      </c>
      <c r="D285" s="45">
        <f>IF('NEG Commercial NonWin'!B285&gt;40,40*(Rates!$F$13+Rates!$F$17)+('NEG Commercial NonWin'!B285-40)*(Rates!$F$13+Rates!$F$19),'NEG Commercial NonWin'!B285*(Rates!$F$13+Rates!$F$17))+Rates!$F$26</f>
        <v>3864.44598</v>
      </c>
      <c r="E285" s="46">
        <f t="shared" si="16"/>
        <v>842.96510999999964</v>
      </c>
      <c r="F285" s="47">
        <f t="shared" si="17"/>
        <v>0.27899071556921673</v>
      </c>
      <c r="G285" s="51">
        <f>'NEG Commercial'!M285</f>
        <v>2</v>
      </c>
      <c r="H285" s="48">
        <f t="shared" si="18"/>
        <v>1.3912462784162053E-5</v>
      </c>
      <c r="I285" s="48">
        <f t="shared" si="19"/>
        <v>0.99639667213890226</v>
      </c>
      <c r="K285" s="72"/>
      <c r="L285" s="72"/>
    </row>
    <row r="286" spans="2:12" x14ac:dyDescent="0.2">
      <c r="B286" s="44">
        <f>'NEG Commercial'!K286</f>
        <v>5279</v>
      </c>
      <c r="C286" s="45">
        <f>IF('NEG Commercial NonWin'!B286&gt;40,40*(Rates!$E$13+Rates!$E$17)+('NEG Commercial NonWin'!B286-40)*(Rates!$E$13+Rates!$E$19),'NEG Commercial NonWin'!B286*(Rates!$E$13+Rates!$E$17))+Rates!$E$26</f>
        <v>3032.8034700000003</v>
      </c>
      <c r="D286" s="45">
        <f>IF('NEG Commercial NonWin'!B286&gt;40,40*(Rates!$F$13+Rates!$F$17)+('NEG Commercial NonWin'!B286-40)*(Rates!$F$13+Rates!$F$19),'NEG Commercial NonWin'!B286*(Rates!$F$13+Rates!$F$17))+Rates!$F$26</f>
        <v>3878.9743800000001</v>
      </c>
      <c r="E286" s="46">
        <f t="shared" si="16"/>
        <v>846.17090999999982</v>
      </c>
      <c r="F286" s="47">
        <f t="shared" si="17"/>
        <v>0.27900617971793595</v>
      </c>
      <c r="G286" s="51">
        <f>'NEG Commercial'!M286</f>
        <v>3</v>
      </c>
      <c r="H286" s="48">
        <f t="shared" si="18"/>
        <v>2.086869417624308E-5</v>
      </c>
      <c r="I286" s="48">
        <f t="shared" si="19"/>
        <v>0.99641754083307854</v>
      </c>
      <c r="K286" s="72"/>
      <c r="L286" s="72"/>
    </row>
    <row r="287" spans="2:12" x14ac:dyDescent="0.2">
      <c r="B287" s="44">
        <f>'NEG Commercial'!K287</f>
        <v>5299</v>
      </c>
      <c r="C287" s="45">
        <f>IF('NEG Commercial NonWin'!B287&gt;40,40*(Rates!$E$13+Rates!$E$17)+('NEG Commercial NonWin'!B287-40)*(Rates!$E$13+Rates!$E$19),'NEG Commercial NonWin'!B287*(Rates!$E$13+Rates!$E$17))+Rates!$E$26</f>
        <v>3044.1260700000003</v>
      </c>
      <c r="D287" s="45">
        <f>IF('NEG Commercial NonWin'!B287&gt;40,40*(Rates!$F$13+Rates!$F$17)+('NEG Commercial NonWin'!B287-40)*(Rates!$F$13+Rates!$F$19),'NEG Commercial NonWin'!B287*(Rates!$F$13+Rates!$F$17))+Rates!$F$26</f>
        <v>3893.5027799999998</v>
      </c>
      <c r="E287" s="46">
        <f t="shared" si="16"/>
        <v>849.37670999999955</v>
      </c>
      <c r="F287" s="47">
        <f t="shared" si="17"/>
        <v>0.27902152882912612</v>
      </c>
      <c r="G287" s="51">
        <f>'NEG Commercial'!M287</f>
        <v>2</v>
      </c>
      <c r="H287" s="48">
        <f t="shared" si="18"/>
        <v>1.3912462784162053E-5</v>
      </c>
      <c r="I287" s="48">
        <f t="shared" si="19"/>
        <v>0.99643145329586269</v>
      </c>
      <c r="K287" s="72"/>
      <c r="L287" s="72"/>
    </row>
    <row r="288" spans="2:12" x14ac:dyDescent="0.2">
      <c r="B288" s="44">
        <f>'NEG Commercial'!K288</f>
        <v>5319</v>
      </c>
      <c r="C288" s="45">
        <f>IF('NEG Commercial NonWin'!B288&gt;40,40*(Rates!$E$13+Rates!$E$17)+('NEG Commercial NonWin'!B288-40)*(Rates!$E$13+Rates!$E$19),'NEG Commercial NonWin'!B288*(Rates!$E$13+Rates!$E$17))+Rates!$E$26</f>
        <v>3055.4486700000002</v>
      </c>
      <c r="D288" s="45">
        <f>IF('NEG Commercial NonWin'!B288&gt;40,40*(Rates!$F$13+Rates!$F$17)+('NEG Commercial NonWin'!B288-40)*(Rates!$F$13+Rates!$F$19),'NEG Commercial NonWin'!B288*(Rates!$F$13+Rates!$F$17))+Rates!$F$26</f>
        <v>3908.0311799999999</v>
      </c>
      <c r="E288" s="46">
        <f t="shared" si="16"/>
        <v>852.58250999999973</v>
      </c>
      <c r="F288" s="47">
        <f t="shared" si="17"/>
        <v>0.27903676418167406</v>
      </c>
      <c r="G288" s="51">
        <f>'NEG Commercial'!M288</f>
        <v>5</v>
      </c>
      <c r="H288" s="48">
        <f t="shared" si="18"/>
        <v>3.4781156960405134E-5</v>
      </c>
      <c r="I288" s="48">
        <f t="shared" si="19"/>
        <v>0.99646623445282312</v>
      </c>
      <c r="K288" s="72"/>
      <c r="L288" s="72"/>
    </row>
    <row r="289" spans="2:12" x14ac:dyDescent="0.2">
      <c r="B289" s="44">
        <f>'NEG Commercial'!K289</f>
        <v>5339</v>
      </c>
      <c r="C289" s="45">
        <f>IF('NEG Commercial NonWin'!B289&gt;40,40*(Rates!$E$13+Rates!$E$17)+('NEG Commercial NonWin'!B289-40)*(Rates!$E$13+Rates!$E$19),'NEG Commercial NonWin'!B289*(Rates!$E$13+Rates!$E$17))+Rates!$E$26</f>
        <v>3066.7712700000006</v>
      </c>
      <c r="D289" s="45">
        <f>IF('NEG Commercial NonWin'!B289&gt;40,40*(Rates!$F$13+Rates!$F$17)+('NEG Commercial NonWin'!B289-40)*(Rates!$F$13+Rates!$F$19),'NEG Commercial NonWin'!B289*(Rates!$F$13+Rates!$F$17))+Rates!$F$26</f>
        <v>3922.5595800000001</v>
      </c>
      <c r="E289" s="46">
        <f t="shared" si="16"/>
        <v>855.78830999999946</v>
      </c>
      <c r="F289" s="47">
        <f t="shared" si="17"/>
        <v>0.27905188703557904</v>
      </c>
      <c r="G289" s="51">
        <f>'NEG Commercial'!M289</f>
        <v>2</v>
      </c>
      <c r="H289" s="48">
        <f t="shared" si="18"/>
        <v>1.3912462784162053E-5</v>
      </c>
      <c r="I289" s="48">
        <f t="shared" si="19"/>
        <v>0.99648014691560727</v>
      </c>
      <c r="K289" s="72"/>
      <c r="L289" s="72"/>
    </row>
    <row r="290" spans="2:12" x14ac:dyDescent="0.2">
      <c r="B290" s="44">
        <f>'NEG Commercial'!K290</f>
        <v>5359</v>
      </c>
      <c r="C290" s="45">
        <f>IF('NEG Commercial NonWin'!B290&gt;40,40*(Rates!$E$13+Rates!$E$17)+('NEG Commercial NonWin'!B290-40)*(Rates!$E$13+Rates!$E$19),'NEG Commercial NonWin'!B290*(Rates!$E$13+Rates!$E$17))+Rates!$E$26</f>
        <v>3078.0938700000006</v>
      </c>
      <c r="D290" s="45">
        <f>IF('NEG Commercial NonWin'!B290&gt;40,40*(Rates!$F$13+Rates!$F$17)+('NEG Commercial NonWin'!B290-40)*(Rates!$F$13+Rates!$F$19),'NEG Commercial NonWin'!B290*(Rates!$F$13+Rates!$F$17))+Rates!$F$26</f>
        <v>3937.0879799999998</v>
      </c>
      <c r="E290" s="46">
        <f t="shared" si="16"/>
        <v>858.99410999999918</v>
      </c>
      <c r="F290" s="47">
        <f t="shared" si="17"/>
        <v>0.27906689863230161</v>
      </c>
      <c r="G290" s="51">
        <f>'NEG Commercial'!M290</f>
        <v>4</v>
      </c>
      <c r="H290" s="48">
        <f t="shared" si="18"/>
        <v>2.7824925568324105E-5</v>
      </c>
      <c r="I290" s="48">
        <f t="shared" si="19"/>
        <v>0.99650797184117557</v>
      </c>
      <c r="K290" s="72"/>
      <c r="L290" s="72"/>
    </row>
    <row r="291" spans="2:12" x14ac:dyDescent="0.2">
      <c r="B291" s="44">
        <f>'NEG Commercial'!K291</f>
        <v>5379</v>
      </c>
      <c r="C291" s="45">
        <f>IF('NEG Commercial NonWin'!B291&gt;40,40*(Rates!$E$13+Rates!$E$17)+('NEG Commercial NonWin'!B291-40)*(Rates!$E$13+Rates!$E$19),'NEG Commercial NonWin'!B291*(Rates!$E$13+Rates!$E$17))+Rates!$E$26</f>
        <v>3089.4164700000006</v>
      </c>
      <c r="D291" s="45">
        <f>IF('NEG Commercial NonWin'!B291&gt;40,40*(Rates!$F$13+Rates!$F$17)+('NEG Commercial NonWin'!B291-40)*(Rates!$F$13+Rates!$F$19),'NEG Commercial NonWin'!B291*(Rates!$F$13+Rates!$F$17))+Rates!$F$26</f>
        <v>3951.6163799999999</v>
      </c>
      <c r="E291" s="46">
        <f t="shared" si="16"/>
        <v>862.19990999999936</v>
      </c>
      <c r="F291" s="47">
        <f t="shared" si="17"/>
        <v>0.27908180019510259</v>
      </c>
      <c r="G291" s="51">
        <f>'NEG Commercial'!M291</f>
        <v>4</v>
      </c>
      <c r="H291" s="48">
        <f t="shared" si="18"/>
        <v>2.7824925568324105E-5</v>
      </c>
      <c r="I291" s="48">
        <f t="shared" si="19"/>
        <v>0.99653579676674386</v>
      </c>
      <c r="K291" s="72"/>
      <c r="L291" s="72"/>
    </row>
    <row r="292" spans="2:12" x14ac:dyDescent="0.2">
      <c r="B292" s="44">
        <f>'NEG Commercial'!K292</f>
        <v>5419</v>
      </c>
      <c r="C292" s="45">
        <f>IF('NEG Commercial NonWin'!B292&gt;40,40*(Rates!$E$13+Rates!$E$17)+('NEG Commercial NonWin'!B292-40)*(Rates!$E$13+Rates!$E$19),'NEG Commercial NonWin'!B292*(Rates!$E$13+Rates!$E$17))+Rates!$E$26</f>
        <v>3112.0616700000005</v>
      </c>
      <c r="D292" s="45">
        <f>IF('NEG Commercial NonWin'!B292&gt;40,40*(Rates!$F$13+Rates!$F$17)+('NEG Commercial NonWin'!B292-40)*(Rates!$F$13+Rates!$F$19),'NEG Commercial NonWin'!B292*(Rates!$F$13+Rates!$F$17))+Rates!$F$26</f>
        <v>3980.6731799999998</v>
      </c>
      <c r="E292" s="46">
        <f t="shared" si="16"/>
        <v>868.61150999999927</v>
      </c>
      <c r="F292" s="47">
        <f t="shared" si="17"/>
        <v>0.27911127802297026</v>
      </c>
      <c r="G292" s="51">
        <f>'NEG Commercial'!M292</f>
        <v>4</v>
      </c>
      <c r="H292" s="48">
        <f t="shared" si="18"/>
        <v>2.7824925568324105E-5</v>
      </c>
      <c r="I292" s="48">
        <f t="shared" si="19"/>
        <v>0.99656362169231216</v>
      </c>
      <c r="K292" s="72"/>
      <c r="L292" s="72"/>
    </row>
    <row r="293" spans="2:12" x14ac:dyDescent="0.2">
      <c r="B293" s="44">
        <f>'NEG Commercial'!K293</f>
        <v>5439</v>
      </c>
      <c r="C293" s="45">
        <f>IF('NEG Commercial NonWin'!B293&gt;40,40*(Rates!$E$13+Rates!$E$17)+('NEG Commercial NonWin'!B293-40)*(Rates!$E$13+Rates!$E$19),'NEG Commercial NonWin'!B293*(Rates!$E$13+Rates!$E$17))+Rates!$E$26</f>
        <v>3123.3842700000005</v>
      </c>
      <c r="D293" s="45">
        <f>IF('NEG Commercial NonWin'!B293&gt;40,40*(Rates!$F$13+Rates!$F$17)+('NEG Commercial NonWin'!B293-40)*(Rates!$F$13+Rates!$F$19),'NEG Commercial NonWin'!B293*(Rates!$F$13+Rates!$F$17))+Rates!$F$26</f>
        <v>3995.2015799999999</v>
      </c>
      <c r="E293" s="46">
        <f t="shared" si="16"/>
        <v>871.81730999999945</v>
      </c>
      <c r="F293" s="47">
        <f t="shared" si="17"/>
        <v>0.27912585664651479</v>
      </c>
      <c r="G293" s="51">
        <f>'NEG Commercial'!M293</f>
        <v>3</v>
      </c>
      <c r="H293" s="48">
        <f t="shared" si="18"/>
        <v>2.086869417624308E-5</v>
      </c>
      <c r="I293" s="48">
        <f t="shared" si="19"/>
        <v>0.99658449038648844</v>
      </c>
      <c r="K293" s="72"/>
      <c r="L293" s="72"/>
    </row>
    <row r="294" spans="2:12" x14ac:dyDescent="0.2">
      <c r="B294" s="44">
        <f>'NEG Commercial'!K294</f>
        <v>5459</v>
      </c>
      <c r="C294" s="45">
        <f>IF('NEG Commercial NonWin'!B294&gt;40,40*(Rates!$E$13+Rates!$E$17)+('NEG Commercial NonWin'!B294-40)*(Rates!$E$13+Rates!$E$19),'NEG Commercial NonWin'!B294*(Rates!$E$13+Rates!$E$17))+Rates!$E$26</f>
        <v>3134.7068700000004</v>
      </c>
      <c r="D294" s="45">
        <f>IF('NEG Commercial NonWin'!B294&gt;40,40*(Rates!$F$13+Rates!$F$17)+('NEG Commercial NonWin'!B294-40)*(Rates!$F$13+Rates!$F$19),'NEG Commercial NonWin'!B294*(Rates!$F$13+Rates!$F$17))+Rates!$F$26</f>
        <v>4009.7299800000001</v>
      </c>
      <c r="E294" s="46">
        <f t="shared" si="16"/>
        <v>875.02310999999963</v>
      </c>
      <c r="F294" s="47">
        <f t="shared" si="17"/>
        <v>0.27914032995372212</v>
      </c>
      <c r="G294" s="51">
        <f>'NEG Commercial'!M294</f>
        <v>3</v>
      </c>
      <c r="H294" s="48">
        <f t="shared" si="18"/>
        <v>2.086869417624308E-5</v>
      </c>
      <c r="I294" s="48">
        <f t="shared" si="19"/>
        <v>0.99660535908066472</v>
      </c>
      <c r="K294" s="72"/>
      <c r="L294" s="72"/>
    </row>
    <row r="295" spans="2:12" x14ac:dyDescent="0.2">
      <c r="B295" s="44">
        <f>'NEG Commercial'!K295</f>
        <v>5479</v>
      </c>
      <c r="C295" s="45">
        <f>IF('NEG Commercial NonWin'!B295&gt;40,40*(Rates!$E$13+Rates!$E$17)+('NEG Commercial NonWin'!B295-40)*(Rates!$E$13+Rates!$E$19),'NEG Commercial NonWin'!B295*(Rates!$E$13+Rates!$E$17))+Rates!$E$26</f>
        <v>3146.0294700000004</v>
      </c>
      <c r="D295" s="45">
        <f>IF('NEG Commercial NonWin'!B295&gt;40,40*(Rates!$F$13+Rates!$F$17)+('NEG Commercial NonWin'!B295-40)*(Rates!$F$13+Rates!$F$19),'NEG Commercial NonWin'!B295*(Rates!$F$13+Rates!$F$17))+Rates!$F$26</f>
        <v>4024.2583799999998</v>
      </c>
      <c r="E295" s="46">
        <f t="shared" si="16"/>
        <v>878.22890999999936</v>
      </c>
      <c r="F295" s="47">
        <f t="shared" si="17"/>
        <v>0.27915469908169654</v>
      </c>
      <c r="G295" s="51">
        <f>'NEG Commercial'!M295</f>
        <v>3</v>
      </c>
      <c r="H295" s="48">
        <f t="shared" si="18"/>
        <v>2.086869417624308E-5</v>
      </c>
      <c r="I295" s="48">
        <f t="shared" si="19"/>
        <v>0.996626227774841</v>
      </c>
      <c r="K295" s="72"/>
      <c r="L295" s="72"/>
    </row>
    <row r="296" spans="2:12" x14ac:dyDescent="0.2">
      <c r="B296" s="44">
        <f>'NEG Commercial'!K296</f>
        <v>5499</v>
      </c>
      <c r="C296" s="45">
        <f>IF('NEG Commercial NonWin'!B296&gt;40,40*(Rates!$E$13+Rates!$E$17)+('NEG Commercial NonWin'!B296-40)*(Rates!$E$13+Rates!$E$19),'NEG Commercial NonWin'!B296*(Rates!$E$13+Rates!$E$17))+Rates!$E$26</f>
        <v>3157.3520700000004</v>
      </c>
      <c r="D296" s="45">
        <f>IF('NEG Commercial NonWin'!B296&gt;40,40*(Rates!$F$13+Rates!$F$17)+('NEG Commercial NonWin'!B296-40)*(Rates!$F$13+Rates!$F$19),'NEG Commercial NonWin'!B296*(Rates!$F$13+Rates!$F$17))+Rates!$F$26</f>
        <v>4038.7867799999999</v>
      </c>
      <c r="E296" s="46">
        <f t="shared" si="16"/>
        <v>881.43470999999954</v>
      </c>
      <c r="F296" s="47">
        <f t="shared" si="17"/>
        <v>0.27916896515123174</v>
      </c>
      <c r="G296" s="51">
        <f>'NEG Commercial'!M296</f>
        <v>3</v>
      </c>
      <c r="H296" s="48">
        <f t="shared" si="18"/>
        <v>2.086869417624308E-5</v>
      </c>
      <c r="I296" s="48">
        <f t="shared" si="19"/>
        <v>0.99664709646901728</v>
      </c>
      <c r="K296" s="72"/>
      <c r="L296" s="72"/>
    </row>
    <row r="297" spans="2:12" x14ac:dyDescent="0.2">
      <c r="B297" s="44">
        <f>'NEG Commercial'!K297</f>
        <v>5519</v>
      </c>
      <c r="C297" s="45">
        <f>IF('NEG Commercial NonWin'!B297&gt;40,40*(Rates!$E$13+Rates!$E$17)+('NEG Commercial NonWin'!B297-40)*(Rates!$E$13+Rates!$E$19),'NEG Commercial NonWin'!B297*(Rates!$E$13+Rates!$E$17))+Rates!$E$26</f>
        <v>3168.6746700000003</v>
      </c>
      <c r="D297" s="45">
        <f>IF('NEG Commercial NonWin'!B297&gt;40,40*(Rates!$F$13+Rates!$F$17)+('NEG Commercial NonWin'!B297-40)*(Rates!$F$13+Rates!$F$19),'NEG Commercial NonWin'!B297*(Rates!$F$13+Rates!$F$17))+Rates!$F$26</f>
        <v>4053.3151800000001</v>
      </c>
      <c r="E297" s="46">
        <f t="shared" si="16"/>
        <v>884.64050999999972</v>
      </c>
      <c r="F297" s="47">
        <f t="shared" si="17"/>
        <v>0.27918312926710132</v>
      </c>
      <c r="G297" s="51">
        <f>'NEG Commercial'!M297</f>
        <v>2</v>
      </c>
      <c r="H297" s="48">
        <f t="shared" si="18"/>
        <v>1.3912462784162053E-5</v>
      </c>
      <c r="I297" s="48">
        <f t="shared" si="19"/>
        <v>0.99666100893180143</v>
      </c>
      <c r="K297" s="72"/>
      <c r="L297" s="72"/>
    </row>
    <row r="298" spans="2:12" x14ac:dyDescent="0.2">
      <c r="B298" s="44">
        <f>'NEG Commercial'!K298</f>
        <v>5539</v>
      </c>
      <c r="C298" s="45">
        <f>IF('NEG Commercial NonWin'!B298&gt;40,40*(Rates!$E$13+Rates!$E$17)+('NEG Commercial NonWin'!B298-40)*(Rates!$E$13+Rates!$E$19),'NEG Commercial NonWin'!B298*(Rates!$E$13+Rates!$E$17))+Rates!$E$26</f>
        <v>3179.9972700000003</v>
      </c>
      <c r="D298" s="45">
        <f>IF('NEG Commercial NonWin'!B298&gt;40,40*(Rates!$F$13+Rates!$F$17)+('NEG Commercial NonWin'!B298-40)*(Rates!$F$13+Rates!$F$19),'NEG Commercial NonWin'!B298*(Rates!$F$13+Rates!$F$17))+Rates!$F$26</f>
        <v>4067.8435799999997</v>
      </c>
      <c r="E298" s="46">
        <f t="shared" si="16"/>
        <v>887.84630999999945</v>
      </c>
      <c r="F298" s="47">
        <f t="shared" si="17"/>
        <v>0.27919719251834429</v>
      </c>
      <c r="G298" s="51">
        <f>'NEG Commercial'!M298</f>
        <v>2</v>
      </c>
      <c r="H298" s="48">
        <f t="shared" si="18"/>
        <v>1.3912462784162053E-5</v>
      </c>
      <c r="I298" s="48">
        <f t="shared" si="19"/>
        <v>0.99667492139458558</v>
      </c>
      <c r="K298" s="72"/>
      <c r="L298" s="72"/>
    </row>
    <row r="299" spans="2:12" x14ac:dyDescent="0.2">
      <c r="B299" s="44">
        <f>'NEG Commercial'!K299</f>
        <v>5559</v>
      </c>
      <c r="C299" s="45">
        <f>IF('NEG Commercial NonWin'!B299&gt;40,40*(Rates!$E$13+Rates!$E$17)+('NEG Commercial NonWin'!B299-40)*(Rates!$E$13+Rates!$E$19),'NEG Commercial NonWin'!B299*(Rates!$E$13+Rates!$E$17))+Rates!$E$26</f>
        <v>3191.3198700000003</v>
      </c>
      <c r="D299" s="45">
        <f>IF('NEG Commercial NonWin'!B299&gt;40,40*(Rates!$F$13+Rates!$F$17)+('NEG Commercial NonWin'!B299-40)*(Rates!$F$13+Rates!$F$19),'NEG Commercial NonWin'!B299*(Rates!$F$13+Rates!$F$17))+Rates!$F$26</f>
        <v>4082.3719799999999</v>
      </c>
      <c r="E299" s="46">
        <f t="shared" si="16"/>
        <v>891.05210999999963</v>
      </c>
      <c r="F299" s="47">
        <f t="shared" si="17"/>
        <v>0.2792111559785449</v>
      </c>
      <c r="G299" s="51">
        <f>'NEG Commercial'!M299</f>
        <v>4</v>
      </c>
      <c r="H299" s="48">
        <f t="shared" si="18"/>
        <v>2.7824925568324105E-5</v>
      </c>
      <c r="I299" s="48">
        <f t="shared" si="19"/>
        <v>0.99670274632015388</v>
      </c>
      <c r="K299" s="72"/>
      <c r="L299" s="72"/>
    </row>
    <row r="300" spans="2:12" x14ac:dyDescent="0.2">
      <c r="B300" s="44">
        <f>'NEG Commercial'!K300</f>
        <v>5579</v>
      </c>
      <c r="C300" s="45">
        <f>IF('NEG Commercial NonWin'!B300&gt;40,40*(Rates!$E$13+Rates!$E$17)+('NEG Commercial NonWin'!B300-40)*(Rates!$E$13+Rates!$E$19),'NEG Commercial NonWin'!B300*(Rates!$E$13+Rates!$E$17))+Rates!$E$26</f>
        <v>3202.6424700000002</v>
      </c>
      <c r="D300" s="45">
        <f>IF('NEG Commercial NonWin'!B300&gt;40,40*(Rates!$F$13+Rates!$F$17)+('NEG Commercial NonWin'!B300-40)*(Rates!$F$13+Rates!$F$19),'NEG Commercial NonWin'!B300*(Rates!$F$13+Rates!$F$17))+Rates!$F$26</f>
        <v>4096.90038</v>
      </c>
      <c r="E300" s="46">
        <f t="shared" si="16"/>
        <v>894.25790999999981</v>
      </c>
      <c r="F300" s="47">
        <f t="shared" si="17"/>
        <v>0.27922502070610455</v>
      </c>
      <c r="G300" s="51">
        <f>'NEG Commercial'!M300</f>
        <v>3</v>
      </c>
      <c r="H300" s="48">
        <f t="shared" si="18"/>
        <v>2.086869417624308E-5</v>
      </c>
      <c r="I300" s="48">
        <f t="shared" si="19"/>
        <v>0.99672361501433016</v>
      </c>
      <c r="K300" s="72"/>
      <c r="L300" s="72"/>
    </row>
    <row r="301" spans="2:12" x14ac:dyDescent="0.2">
      <c r="B301" s="44">
        <f>'NEG Commercial'!K301</f>
        <v>5599</v>
      </c>
      <c r="C301" s="45">
        <f>IF('NEG Commercial NonWin'!B301&gt;40,40*(Rates!$E$13+Rates!$E$17)+('NEG Commercial NonWin'!B301-40)*(Rates!$E$13+Rates!$E$19),'NEG Commercial NonWin'!B301*(Rates!$E$13+Rates!$E$17))+Rates!$E$26</f>
        <v>3213.9650700000007</v>
      </c>
      <c r="D301" s="45">
        <f>IF('NEG Commercial NonWin'!B301&gt;40,40*(Rates!$F$13+Rates!$F$17)+('NEG Commercial NonWin'!B301-40)*(Rates!$F$13+Rates!$F$19),'NEG Commercial NonWin'!B301*(Rates!$F$13+Rates!$F$17))+Rates!$F$26</f>
        <v>4111.4287800000002</v>
      </c>
      <c r="E301" s="46">
        <f t="shared" si="16"/>
        <v>897.46370999999954</v>
      </c>
      <c r="F301" s="47">
        <f t="shared" si="17"/>
        <v>0.27923878774451005</v>
      </c>
      <c r="G301" s="51">
        <f>'NEG Commercial'!M301</f>
        <v>4</v>
      </c>
      <c r="H301" s="48">
        <f t="shared" si="18"/>
        <v>2.7824925568324105E-5</v>
      </c>
      <c r="I301" s="48">
        <f t="shared" si="19"/>
        <v>0.99675143993989845</v>
      </c>
      <c r="K301" s="72"/>
      <c r="L301" s="72"/>
    </row>
    <row r="302" spans="2:12" x14ac:dyDescent="0.2">
      <c r="B302" s="44">
        <f>'NEG Commercial'!K302</f>
        <v>5619</v>
      </c>
      <c r="C302" s="45">
        <f>IF('NEG Commercial NonWin'!B302&gt;40,40*(Rates!$E$13+Rates!$E$17)+('NEG Commercial NonWin'!B302-40)*(Rates!$E$13+Rates!$E$19),'NEG Commercial NonWin'!B302*(Rates!$E$13+Rates!$E$17))+Rates!$E$26</f>
        <v>3225.2876700000006</v>
      </c>
      <c r="D302" s="45">
        <f>IF('NEG Commercial NonWin'!B302&gt;40,40*(Rates!$F$13+Rates!$F$17)+('NEG Commercial NonWin'!B302-40)*(Rates!$F$13+Rates!$F$19),'NEG Commercial NonWin'!B302*(Rates!$F$13+Rates!$F$17))+Rates!$F$26</f>
        <v>4125.9571799999994</v>
      </c>
      <c r="E302" s="46">
        <f t="shared" si="16"/>
        <v>900.66950999999881</v>
      </c>
      <c r="F302" s="47">
        <f t="shared" si="17"/>
        <v>0.27925245812259553</v>
      </c>
      <c r="G302" s="51">
        <f>'NEG Commercial'!M302</f>
        <v>2</v>
      </c>
      <c r="H302" s="48">
        <f t="shared" si="18"/>
        <v>1.3912462784162053E-5</v>
      </c>
      <c r="I302" s="48">
        <f t="shared" si="19"/>
        <v>0.9967653524026826</v>
      </c>
      <c r="K302" s="72"/>
      <c r="L302" s="72"/>
    </row>
    <row r="303" spans="2:12" x14ac:dyDescent="0.2">
      <c r="B303" s="44">
        <f>'NEG Commercial'!K303</f>
        <v>5639</v>
      </c>
      <c r="C303" s="45">
        <f>IF('NEG Commercial NonWin'!B303&gt;40,40*(Rates!$E$13+Rates!$E$17)+('NEG Commercial NonWin'!B303-40)*(Rates!$E$13+Rates!$E$19),'NEG Commercial NonWin'!B303*(Rates!$E$13+Rates!$E$17))+Rates!$E$26</f>
        <v>3236.6102700000006</v>
      </c>
      <c r="D303" s="45">
        <f>IF('NEG Commercial NonWin'!B303&gt;40,40*(Rates!$F$13+Rates!$F$17)+('NEG Commercial NonWin'!B303-40)*(Rates!$F$13+Rates!$F$19),'NEG Commercial NonWin'!B303*(Rates!$F$13+Rates!$F$17))+Rates!$F$26</f>
        <v>4140.4855799999996</v>
      </c>
      <c r="E303" s="46">
        <f t="shared" si="16"/>
        <v>903.87530999999899</v>
      </c>
      <c r="F303" s="47">
        <f t="shared" si="17"/>
        <v>0.27926603285479867</v>
      </c>
      <c r="G303" s="51">
        <f>'NEG Commercial'!M303</f>
        <v>2</v>
      </c>
      <c r="H303" s="48">
        <f t="shared" si="18"/>
        <v>1.3912462784162053E-5</v>
      </c>
      <c r="I303" s="48">
        <f t="shared" si="19"/>
        <v>0.99677926486546675</v>
      </c>
      <c r="K303" s="72"/>
      <c r="L303" s="72"/>
    </row>
    <row r="304" spans="2:12" x14ac:dyDescent="0.2">
      <c r="B304" s="44">
        <f>'NEG Commercial'!K304</f>
        <v>5659</v>
      </c>
      <c r="C304" s="45">
        <f>IF('NEG Commercial NonWin'!B304&gt;40,40*(Rates!$E$13+Rates!$E$17)+('NEG Commercial NonWin'!B304-40)*(Rates!$E$13+Rates!$E$19),'NEG Commercial NonWin'!B304*(Rates!$E$13+Rates!$E$17))+Rates!$E$26</f>
        <v>3247.9328700000005</v>
      </c>
      <c r="D304" s="45">
        <f>IF('NEG Commercial NonWin'!B304&gt;40,40*(Rates!$F$13+Rates!$F$17)+('NEG Commercial NonWin'!B304-40)*(Rates!$F$13+Rates!$F$19),'NEG Commercial NonWin'!B304*(Rates!$F$13+Rates!$F$17))+Rates!$F$26</f>
        <v>4155.0139799999997</v>
      </c>
      <c r="E304" s="46">
        <f t="shared" si="16"/>
        <v>907.08110999999917</v>
      </c>
      <c r="F304" s="47">
        <f t="shared" si="17"/>
        <v>0.27927951294141096</v>
      </c>
      <c r="G304" s="51">
        <f>'NEG Commercial'!M304</f>
        <v>1</v>
      </c>
      <c r="H304" s="48">
        <f t="shared" si="18"/>
        <v>6.9562313920810263E-6</v>
      </c>
      <c r="I304" s="48">
        <f t="shared" si="19"/>
        <v>0.99678622109685888</v>
      </c>
      <c r="K304" s="72"/>
      <c r="L304" s="72"/>
    </row>
    <row r="305" spans="2:12" x14ac:dyDescent="0.2">
      <c r="B305" s="44">
        <f>'NEG Commercial'!K305</f>
        <v>5679</v>
      </c>
      <c r="C305" s="45">
        <f>IF('NEG Commercial NonWin'!B305&gt;40,40*(Rates!$E$13+Rates!$E$17)+('NEG Commercial NonWin'!B305-40)*(Rates!$E$13+Rates!$E$19),'NEG Commercial NonWin'!B305*(Rates!$E$13+Rates!$E$17))+Rates!$E$26</f>
        <v>3259.2554700000005</v>
      </c>
      <c r="D305" s="45">
        <f>IF('NEG Commercial NonWin'!B305&gt;40,40*(Rates!$F$13+Rates!$F$17)+('NEG Commercial NonWin'!B305-40)*(Rates!$F$13+Rates!$F$19),'NEG Commercial NonWin'!B305*(Rates!$F$13+Rates!$F$17))+Rates!$F$26</f>
        <v>4169.542379999999</v>
      </c>
      <c r="E305" s="46">
        <f t="shared" si="16"/>
        <v>910.28690999999844</v>
      </c>
      <c r="F305" s="47">
        <f t="shared" si="17"/>
        <v>0.27929289936882373</v>
      </c>
      <c r="G305" s="51">
        <f>'NEG Commercial'!M305</f>
        <v>3</v>
      </c>
      <c r="H305" s="48">
        <f t="shared" si="18"/>
        <v>2.086869417624308E-5</v>
      </c>
      <c r="I305" s="48">
        <f t="shared" si="19"/>
        <v>0.99680708979103516</v>
      </c>
      <c r="K305" s="72"/>
      <c r="L305" s="72"/>
    </row>
    <row r="306" spans="2:12" x14ac:dyDescent="0.2">
      <c r="B306" s="44">
        <f>'NEG Commercial'!K306</f>
        <v>5699</v>
      </c>
      <c r="C306" s="45">
        <f>IF('NEG Commercial NonWin'!B306&gt;40,40*(Rates!$E$13+Rates!$E$17)+('NEG Commercial NonWin'!B306-40)*(Rates!$E$13+Rates!$E$19),'NEG Commercial NonWin'!B306*(Rates!$E$13+Rates!$E$17))+Rates!$E$26</f>
        <v>3270.5780700000005</v>
      </c>
      <c r="D306" s="45">
        <f>IF('NEG Commercial NonWin'!B306&gt;40,40*(Rates!$F$13+Rates!$F$17)+('NEG Commercial NonWin'!B306-40)*(Rates!$F$13+Rates!$F$19),'NEG Commercial NonWin'!B306*(Rates!$F$13+Rates!$F$17))+Rates!$F$26</f>
        <v>4184.0707799999991</v>
      </c>
      <c r="E306" s="46">
        <f t="shared" si="16"/>
        <v>913.49270999999862</v>
      </c>
      <c r="F306" s="47">
        <f t="shared" si="17"/>
        <v>0.2793061931097699</v>
      </c>
      <c r="G306" s="51">
        <f>'NEG Commercial'!M306</f>
        <v>3</v>
      </c>
      <c r="H306" s="48">
        <f t="shared" si="18"/>
        <v>2.086869417624308E-5</v>
      </c>
      <c r="I306" s="48">
        <f t="shared" si="19"/>
        <v>0.99682795848521144</v>
      </c>
      <c r="K306" s="72"/>
      <c r="L306" s="72"/>
    </row>
    <row r="307" spans="2:12" x14ac:dyDescent="0.2">
      <c r="B307" s="44">
        <f>'NEG Commercial'!K307</f>
        <v>5719</v>
      </c>
      <c r="C307" s="45">
        <f>IF('NEG Commercial NonWin'!B307&gt;40,40*(Rates!$E$13+Rates!$E$17)+('NEG Commercial NonWin'!B307-40)*(Rates!$E$13+Rates!$E$19),'NEG Commercial NonWin'!B307*(Rates!$E$13+Rates!$E$17))+Rates!$E$26</f>
        <v>3281.9006700000004</v>
      </c>
      <c r="D307" s="45">
        <f>IF('NEG Commercial NonWin'!B307&gt;40,40*(Rates!$F$13+Rates!$F$17)+('NEG Commercial NonWin'!B307-40)*(Rates!$F$13+Rates!$F$19),'NEG Commercial NonWin'!B307*(Rates!$F$13+Rates!$F$17))+Rates!$F$26</f>
        <v>4198.5991799999993</v>
      </c>
      <c r="E307" s="46">
        <f t="shared" si="16"/>
        <v>916.69850999999881</v>
      </c>
      <c r="F307" s="47">
        <f t="shared" si="17"/>
        <v>0.27931939512355769</v>
      </c>
      <c r="G307" s="51">
        <f>'NEG Commercial'!M307</f>
        <v>1</v>
      </c>
      <c r="H307" s="48">
        <f t="shared" si="18"/>
        <v>6.9562313920810263E-6</v>
      </c>
      <c r="I307" s="48">
        <f t="shared" si="19"/>
        <v>0.99683491471660357</v>
      </c>
      <c r="K307" s="72"/>
      <c r="L307" s="72"/>
    </row>
    <row r="308" spans="2:12" x14ac:dyDescent="0.2">
      <c r="B308" s="44">
        <f>'NEG Commercial'!K308</f>
        <v>5739</v>
      </c>
      <c r="C308" s="45">
        <f>IF('NEG Commercial NonWin'!B308&gt;40,40*(Rates!$E$13+Rates!$E$17)+('NEG Commercial NonWin'!B308-40)*(Rates!$E$13+Rates!$E$19),'NEG Commercial NonWin'!B308*(Rates!$E$13+Rates!$E$17))+Rates!$E$26</f>
        <v>3293.2232700000004</v>
      </c>
      <c r="D308" s="45">
        <f>IF('NEG Commercial NonWin'!B308&gt;40,40*(Rates!$F$13+Rates!$F$17)+('NEG Commercial NonWin'!B308-40)*(Rates!$F$13+Rates!$F$19),'NEG Commercial NonWin'!B308*(Rates!$F$13+Rates!$F$17))+Rates!$F$26</f>
        <v>4213.1275799999994</v>
      </c>
      <c r="E308" s="46">
        <f t="shared" si="16"/>
        <v>919.90430999999899</v>
      </c>
      <c r="F308" s="47">
        <f t="shared" si="17"/>
        <v>0.27933250635630269</v>
      </c>
      <c r="G308" s="51">
        <f>'NEG Commercial'!M308</f>
        <v>4</v>
      </c>
      <c r="H308" s="48">
        <f t="shared" si="18"/>
        <v>2.7824925568324105E-5</v>
      </c>
      <c r="I308" s="48">
        <f t="shared" si="19"/>
        <v>0.99686273964217187</v>
      </c>
      <c r="K308" s="72"/>
      <c r="L308" s="72"/>
    </row>
    <row r="309" spans="2:12" x14ac:dyDescent="0.2">
      <c r="B309" s="44">
        <f>'NEG Commercial'!K309</f>
        <v>5759</v>
      </c>
      <c r="C309" s="45">
        <f>IF('NEG Commercial NonWin'!B309&gt;40,40*(Rates!$E$13+Rates!$E$17)+('NEG Commercial NonWin'!B309-40)*(Rates!$E$13+Rates!$E$19),'NEG Commercial NonWin'!B309*(Rates!$E$13+Rates!$E$17))+Rates!$E$26</f>
        <v>3304.5458700000004</v>
      </c>
      <c r="D309" s="45">
        <f>IF('NEG Commercial NonWin'!B309&gt;40,40*(Rates!$F$13+Rates!$F$17)+('NEG Commercial NonWin'!B309-40)*(Rates!$F$13+Rates!$F$19),'NEG Commercial NonWin'!B309*(Rates!$F$13+Rates!$F$17))+Rates!$F$26</f>
        <v>4227.6559799999986</v>
      </c>
      <c r="E309" s="46">
        <f t="shared" si="16"/>
        <v>923.11010999999826</v>
      </c>
      <c r="F309" s="47">
        <f t="shared" si="17"/>
        <v>0.27934552774115318</v>
      </c>
      <c r="G309" s="51">
        <f>'NEG Commercial'!M309</f>
        <v>1</v>
      </c>
      <c r="H309" s="48">
        <f t="shared" si="18"/>
        <v>6.9562313920810263E-6</v>
      </c>
      <c r="I309" s="48">
        <f t="shared" si="19"/>
        <v>0.996869695873564</v>
      </c>
      <c r="K309" s="72"/>
      <c r="L309" s="72"/>
    </row>
    <row r="310" spans="2:12" x14ac:dyDescent="0.2">
      <c r="B310" s="44">
        <f>'NEG Commercial'!K310</f>
        <v>5779</v>
      </c>
      <c r="C310" s="45">
        <f>IF('NEG Commercial NonWin'!B310&gt;40,40*(Rates!$E$13+Rates!$E$17)+('NEG Commercial NonWin'!B310-40)*(Rates!$E$13+Rates!$E$19),'NEG Commercial NonWin'!B310*(Rates!$E$13+Rates!$E$17))+Rates!$E$26</f>
        <v>3315.8684700000003</v>
      </c>
      <c r="D310" s="45">
        <f>IF('NEG Commercial NonWin'!B310&gt;40,40*(Rates!$F$13+Rates!$F$17)+('NEG Commercial NonWin'!B310-40)*(Rates!$F$13+Rates!$F$19),'NEG Commercial NonWin'!B310*(Rates!$F$13+Rates!$F$17))+Rates!$F$26</f>
        <v>4242.1843799999988</v>
      </c>
      <c r="E310" s="46">
        <f t="shared" si="16"/>
        <v>926.31590999999844</v>
      </c>
      <c r="F310" s="47">
        <f t="shared" si="17"/>
        <v>0.27935846019851274</v>
      </c>
      <c r="G310" s="51">
        <f>'NEG Commercial'!M310</f>
        <v>3</v>
      </c>
      <c r="H310" s="48">
        <f t="shared" si="18"/>
        <v>2.086869417624308E-5</v>
      </c>
      <c r="I310" s="48">
        <f t="shared" si="19"/>
        <v>0.99689056456774028</v>
      </c>
      <c r="K310" s="72"/>
      <c r="L310" s="72"/>
    </row>
    <row r="311" spans="2:12" x14ac:dyDescent="0.2">
      <c r="B311" s="44">
        <f>'NEG Commercial'!K311</f>
        <v>5799</v>
      </c>
      <c r="C311" s="45">
        <f>IF('NEG Commercial NonWin'!B311&gt;40,40*(Rates!$E$13+Rates!$E$17)+('NEG Commercial NonWin'!B311-40)*(Rates!$E$13+Rates!$E$19),'NEG Commercial NonWin'!B311*(Rates!$E$13+Rates!$E$17))+Rates!$E$26</f>
        <v>3327.1910700000003</v>
      </c>
      <c r="D311" s="45">
        <f>IF('NEG Commercial NonWin'!B311&gt;40,40*(Rates!$F$13+Rates!$F$17)+('NEG Commercial NonWin'!B311-40)*(Rates!$F$13+Rates!$F$19),'NEG Commercial NonWin'!B311*(Rates!$F$13+Rates!$F$17))+Rates!$F$26</f>
        <v>4256.7127799999989</v>
      </c>
      <c r="E311" s="46">
        <f t="shared" si="16"/>
        <v>929.52170999999862</v>
      </c>
      <c r="F311" s="47">
        <f t="shared" si="17"/>
        <v>0.27937130463625537</v>
      </c>
      <c r="G311" s="51">
        <f>'NEG Commercial'!M311</f>
        <v>3</v>
      </c>
      <c r="H311" s="48">
        <f t="shared" si="18"/>
        <v>2.086869417624308E-5</v>
      </c>
      <c r="I311" s="48">
        <f t="shared" si="19"/>
        <v>0.99691143326191656</v>
      </c>
      <c r="K311" s="72"/>
      <c r="L311" s="72"/>
    </row>
    <row r="312" spans="2:12" x14ac:dyDescent="0.2">
      <c r="B312" s="44">
        <f>'NEG Commercial'!K312</f>
        <v>5819</v>
      </c>
      <c r="C312" s="45">
        <f>IF('NEG Commercial NonWin'!B312&gt;40,40*(Rates!$E$13+Rates!$E$17)+('NEG Commercial NonWin'!B312-40)*(Rates!$E$13+Rates!$E$19),'NEG Commercial NonWin'!B312*(Rates!$E$13+Rates!$E$17))+Rates!$E$26</f>
        <v>3338.5136700000003</v>
      </c>
      <c r="D312" s="45">
        <f>IF('NEG Commercial NonWin'!B312&gt;40,40*(Rates!$F$13+Rates!$F$17)+('NEG Commercial NonWin'!B312-40)*(Rates!$F$13+Rates!$F$19),'NEG Commercial NonWin'!B312*(Rates!$F$13+Rates!$F$17))+Rates!$F$26</f>
        <v>4271.2411799999991</v>
      </c>
      <c r="E312" s="46">
        <f t="shared" si="16"/>
        <v>932.7275099999988</v>
      </c>
      <c r="F312" s="47">
        <f t="shared" si="17"/>
        <v>0.27938406194993914</v>
      </c>
      <c r="G312" s="51">
        <f>'NEG Commercial'!M312</f>
        <v>3</v>
      </c>
      <c r="H312" s="48">
        <f t="shared" si="18"/>
        <v>2.086869417624308E-5</v>
      </c>
      <c r="I312" s="48">
        <f t="shared" si="19"/>
        <v>0.99693230195609284</v>
      </c>
      <c r="K312" s="72"/>
      <c r="L312" s="72"/>
    </row>
    <row r="313" spans="2:12" x14ac:dyDescent="0.2">
      <c r="B313" s="44">
        <f>'NEG Commercial'!K313</f>
        <v>5839</v>
      </c>
      <c r="C313" s="45">
        <f>IF('NEG Commercial NonWin'!B313&gt;40,40*(Rates!$E$13+Rates!$E$17)+('NEG Commercial NonWin'!B313-40)*(Rates!$E$13+Rates!$E$19),'NEG Commercial NonWin'!B313*(Rates!$E$13+Rates!$E$17))+Rates!$E$26</f>
        <v>3349.8362700000002</v>
      </c>
      <c r="D313" s="45">
        <f>IF('NEG Commercial NonWin'!B313&gt;40,40*(Rates!$F$13+Rates!$F$17)+('NEG Commercial NonWin'!B313-40)*(Rates!$F$13+Rates!$F$19),'NEG Commercial NonWin'!B313*(Rates!$F$13+Rates!$F$17))+Rates!$F$26</f>
        <v>4285.7695799999992</v>
      </c>
      <c r="E313" s="46">
        <f t="shared" si="16"/>
        <v>935.93330999999898</v>
      </c>
      <c r="F313" s="47">
        <f t="shared" si="17"/>
        <v>0.27939673302301399</v>
      </c>
      <c r="G313" s="51">
        <f>'NEG Commercial'!M313</f>
        <v>2</v>
      </c>
      <c r="H313" s="48">
        <f t="shared" si="18"/>
        <v>1.3912462784162053E-5</v>
      </c>
      <c r="I313" s="48">
        <f t="shared" si="19"/>
        <v>0.99694621441887699</v>
      </c>
      <c r="K313" s="72"/>
      <c r="L313" s="72"/>
    </row>
    <row r="314" spans="2:12" x14ac:dyDescent="0.2">
      <c r="B314" s="44">
        <f>'NEG Commercial'!K314</f>
        <v>5859</v>
      </c>
      <c r="C314" s="45">
        <f>IF('NEG Commercial NonWin'!B314&gt;40,40*(Rates!$E$13+Rates!$E$17)+('NEG Commercial NonWin'!B314-40)*(Rates!$E$13+Rates!$E$19),'NEG Commercial NonWin'!B314*(Rates!$E$13+Rates!$E$17))+Rates!$E$26</f>
        <v>3361.1588700000007</v>
      </c>
      <c r="D314" s="45">
        <f>IF('NEG Commercial NonWin'!B314&gt;40,40*(Rates!$F$13+Rates!$F$17)+('NEG Commercial NonWin'!B314-40)*(Rates!$F$13+Rates!$F$19),'NEG Commercial NonWin'!B314*(Rates!$F$13+Rates!$F$17))+Rates!$F$26</f>
        <v>4300.2979799999994</v>
      </c>
      <c r="E314" s="46">
        <f t="shared" si="16"/>
        <v>939.13910999999871</v>
      </c>
      <c r="F314" s="47">
        <f t="shared" si="17"/>
        <v>0.2794093187270254</v>
      </c>
      <c r="G314" s="51">
        <f>'NEG Commercial'!M314</f>
        <v>1</v>
      </c>
      <c r="H314" s="48">
        <f t="shared" si="18"/>
        <v>6.9562313920810263E-6</v>
      </c>
      <c r="I314" s="48">
        <f t="shared" si="19"/>
        <v>0.99695317065026912</v>
      </c>
      <c r="K314" s="72"/>
      <c r="L314" s="72"/>
    </row>
    <row r="315" spans="2:12" x14ac:dyDescent="0.2">
      <c r="B315" s="44">
        <f>'NEG Commercial'!K315</f>
        <v>5879</v>
      </c>
      <c r="C315" s="45">
        <f>IF('NEG Commercial NonWin'!B315&gt;40,40*(Rates!$E$13+Rates!$E$17)+('NEG Commercial NonWin'!B315-40)*(Rates!$E$13+Rates!$E$19),'NEG Commercial NonWin'!B315*(Rates!$E$13+Rates!$E$17))+Rates!$E$26</f>
        <v>3372.4814700000006</v>
      </c>
      <c r="D315" s="45">
        <f>IF('NEG Commercial NonWin'!B315&gt;40,40*(Rates!$F$13+Rates!$F$17)+('NEG Commercial NonWin'!B315-40)*(Rates!$F$13+Rates!$F$19),'NEG Commercial NonWin'!B315*(Rates!$F$13+Rates!$F$17))+Rates!$F$26</f>
        <v>4314.8263799999986</v>
      </c>
      <c r="E315" s="46">
        <f t="shared" si="16"/>
        <v>942.34490999999798</v>
      </c>
      <c r="F315" s="47">
        <f t="shared" si="17"/>
        <v>0.27942181992181497</v>
      </c>
      <c r="G315" s="51">
        <f>'NEG Commercial'!M315</f>
        <v>4</v>
      </c>
      <c r="H315" s="48">
        <f t="shared" si="18"/>
        <v>2.7824925568324105E-5</v>
      </c>
      <c r="I315" s="48">
        <f t="shared" si="19"/>
        <v>0.99698099557583741</v>
      </c>
      <c r="K315" s="72"/>
      <c r="L315" s="72"/>
    </row>
    <row r="316" spans="2:12" x14ac:dyDescent="0.2">
      <c r="B316" s="44">
        <f>'NEG Commercial'!K316</f>
        <v>5899</v>
      </c>
      <c r="C316" s="45">
        <f>IF('NEG Commercial NonWin'!B316&gt;40,40*(Rates!$E$13+Rates!$E$17)+('NEG Commercial NonWin'!B316-40)*(Rates!$E$13+Rates!$E$19),'NEG Commercial NonWin'!B316*(Rates!$E$13+Rates!$E$17))+Rates!$E$26</f>
        <v>3383.8040700000006</v>
      </c>
      <c r="D316" s="45">
        <f>IF('NEG Commercial NonWin'!B316&gt;40,40*(Rates!$F$13+Rates!$F$17)+('NEG Commercial NonWin'!B316-40)*(Rates!$F$13+Rates!$F$19),'NEG Commercial NonWin'!B316*(Rates!$F$13+Rates!$F$17))+Rates!$F$26</f>
        <v>4329.3547799999988</v>
      </c>
      <c r="E316" s="46">
        <f t="shared" si="16"/>
        <v>945.55070999999816</v>
      </c>
      <c r="F316" s="47">
        <f t="shared" si="17"/>
        <v>0.27943423745571594</v>
      </c>
      <c r="G316" s="51">
        <f>'NEG Commercial'!M316</f>
        <v>2</v>
      </c>
      <c r="H316" s="48">
        <f t="shared" si="18"/>
        <v>1.3912462784162053E-5</v>
      </c>
      <c r="I316" s="48">
        <f t="shared" si="19"/>
        <v>0.99699490803862156</v>
      </c>
      <c r="K316" s="72"/>
      <c r="L316" s="72"/>
    </row>
    <row r="317" spans="2:12" x14ac:dyDescent="0.2">
      <c r="B317" s="44">
        <f>'NEG Commercial'!K317</f>
        <v>5919</v>
      </c>
      <c r="C317" s="45">
        <f>IF('NEG Commercial NonWin'!B317&gt;40,40*(Rates!$E$13+Rates!$E$17)+('NEG Commercial NonWin'!B317-40)*(Rates!$E$13+Rates!$E$19),'NEG Commercial NonWin'!B317*(Rates!$E$13+Rates!$E$17))+Rates!$E$26</f>
        <v>3395.1266700000006</v>
      </c>
      <c r="D317" s="45">
        <f>IF('NEG Commercial NonWin'!B317&gt;40,40*(Rates!$F$13+Rates!$F$17)+('NEG Commercial NonWin'!B317-40)*(Rates!$F$13+Rates!$F$19),'NEG Commercial NonWin'!B317*(Rates!$F$13+Rates!$F$17))+Rates!$F$26</f>
        <v>4343.8831799999989</v>
      </c>
      <c r="E317" s="46">
        <f t="shared" si="16"/>
        <v>948.75650999999834</v>
      </c>
      <c r="F317" s="47">
        <f t="shared" si="17"/>
        <v>0.27944657216574431</v>
      </c>
      <c r="G317" s="51">
        <f>'NEG Commercial'!M317</f>
        <v>1</v>
      </c>
      <c r="H317" s="48">
        <f t="shared" si="18"/>
        <v>6.9562313920810263E-6</v>
      </c>
      <c r="I317" s="48">
        <f t="shared" si="19"/>
        <v>0.99700186427001369</v>
      </c>
      <c r="K317" s="72"/>
      <c r="L317" s="72"/>
    </row>
    <row r="318" spans="2:12" x14ac:dyDescent="0.2">
      <c r="B318" s="44">
        <f>'NEG Commercial'!K318</f>
        <v>5959</v>
      </c>
      <c r="C318" s="45">
        <f>IF('NEG Commercial NonWin'!B318&gt;40,40*(Rates!$E$13+Rates!$E$17)+('NEG Commercial NonWin'!B318-40)*(Rates!$E$13+Rates!$E$19),'NEG Commercial NonWin'!B318*(Rates!$E$13+Rates!$E$17))+Rates!$E$26</f>
        <v>3417.7718700000005</v>
      </c>
      <c r="D318" s="45">
        <f>IF('NEG Commercial NonWin'!B318&gt;40,40*(Rates!$F$13+Rates!$F$17)+('NEG Commercial NonWin'!B318-40)*(Rates!$F$13+Rates!$F$19),'NEG Commercial NonWin'!B318*(Rates!$F$13+Rates!$F$17))+Rates!$F$26</f>
        <v>4372.9399799999992</v>
      </c>
      <c r="E318" s="46">
        <f t="shared" si="16"/>
        <v>955.16810999999871</v>
      </c>
      <c r="F318" s="47">
        <f t="shared" si="17"/>
        <v>0.27947099640679018</v>
      </c>
      <c r="G318" s="51">
        <f>'NEG Commercial'!M318</f>
        <v>2</v>
      </c>
      <c r="H318" s="48">
        <f t="shared" si="18"/>
        <v>1.3912462784162053E-5</v>
      </c>
      <c r="I318" s="48">
        <f t="shared" si="19"/>
        <v>0.99701577673279784</v>
      </c>
      <c r="K318" s="72"/>
      <c r="L318" s="72"/>
    </row>
    <row r="319" spans="2:12" x14ac:dyDescent="0.2">
      <c r="B319" s="44">
        <f>'NEG Commercial'!K319</f>
        <v>5979</v>
      </c>
      <c r="C319" s="45">
        <f>IF('NEG Commercial NonWin'!B319&gt;40,40*(Rates!$E$13+Rates!$E$17)+('NEG Commercial NonWin'!B319-40)*(Rates!$E$13+Rates!$E$19),'NEG Commercial NonWin'!B319*(Rates!$E$13+Rates!$E$17))+Rates!$E$26</f>
        <v>3429.0944700000005</v>
      </c>
      <c r="D319" s="45">
        <f>IF('NEG Commercial NonWin'!B319&gt;40,40*(Rates!$F$13+Rates!$F$17)+('NEG Commercial NonWin'!B319-40)*(Rates!$F$13+Rates!$F$19),'NEG Commercial NonWin'!B319*(Rates!$F$13+Rates!$F$17))+Rates!$F$26</f>
        <v>4387.4683799999993</v>
      </c>
      <c r="E319" s="46">
        <f t="shared" si="16"/>
        <v>958.37390999999889</v>
      </c>
      <c r="F319" s="47">
        <f t="shared" si="17"/>
        <v>0.27948308755693124</v>
      </c>
      <c r="G319" s="51">
        <f>'NEG Commercial'!M319</f>
        <v>4</v>
      </c>
      <c r="H319" s="48">
        <f t="shared" si="18"/>
        <v>2.7824925568324105E-5</v>
      </c>
      <c r="I319" s="48">
        <f t="shared" si="19"/>
        <v>0.99704360165836614</v>
      </c>
      <c r="K319" s="72"/>
      <c r="L319" s="72"/>
    </row>
    <row r="320" spans="2:12" x14ac:dyDescent="0.2">
      <c r="B320" s="44">
        <f>'NEG Commercial'!K320</f>
        <v>5999</v>
      </c>
      <c r="C320" s="45">
        <f>IF('NEG Commercial NonWin'!B320&gt;40,40*(Rates!$E$13+Rates!$E$17)+('NEG Commercial NonWin'!B320-40)*(Rates!$E$13+Rates!$E$19),'NEG Commercial NonWin'!B320*(Rates!$E$13+Rates!$E$17))+Rates!$E$26</f>
        <v>3440.4170700000004</v>
      </c>
      <c r="D320" s="45">
        <f>IF('NEG Commercial NonWin'!B320&gt;40,40*(Rates!$F$13+Rates!$F$17)+('NEG Commercial NonWin'!B320-40)*(Rates!$F$13+Rates!$F$19),'NEG Commercial NonWin'!B320*(Rates!$F$13+Rates!$F$17))+Rates!$F$26</f>
        <v>4401.9967799999995</v>
      </c>
      <c r="E320" s="46">
        <f t="shared" si="16"/>
        <v>961.57970999999907</v>
      </c>
      <c r="F320" s="47">
        <f t="shared" si="17"/>
        <v>0.2794950991218047</v>
      </c>
      <c r="G320" s="51">
        <f>'NEG Commercial'!M320</f>
        <v>4</v>
      </c>
      <c r="H320" s="48">
        <f t="shared" si="18"/>
        <v>2.7824925568324105E-5</v>
      </c>
      <c r="I320" s="48">
        <f t="shared" si="19"/>
        <v>0.99707142658393444</v>
      </c>
      <c r="K320" s="72"/>
      <c r="L320" s="72"/>
    </row>
    <row r="321" spans="2:12" x14ac:dyDescent="0.2">
      <c r="B321" s="44">
        <f>'NEG Commercial'!K321</f>
        <v>6039</v>
      </c>
      <c r="C321" s="45">
        <f>IF('NEG Commercial NonWin'!B321&gt;40,40*(Rates!$E$13+Rates!$E$17)+('NEG Commercial NonWin'!B321-40)*(Rates!$E$13+Rates!$E$19),'NEG Commercial NonWin'!B321*(Rates!$E$13+Rates!$E$17))+Rates!$E$26</f>
        <v>3463.0622700000004</v>
      </c>
      <c r="D321" s="45">
        <f>IF('NEG Commercial NonWin'!B321&gt;40,40*(Rates!$F$13+Rates!$F$17)+('NEG Commercial NonWin'!B321-40)*(Rates!$F$13+Rates!$F$19),'NEG Commercial NonWin'!B321*(Rates!$F$13+Rates!$F$17))+Rates!$F$26</f>
        <v>4431.0535799999989</v>
      </c>
      <c r="E321" s="46">
        <f t="shared" si="16"/>
        <v>967.99130999999852</v>
      </c>
      <c r="F321" s="47">
        <f t="shared" si="17"/>
        <v>0.27951888661822949</v>
      </c>
      <c r="G321" s="51">
        <f>'NEG Commercial'!M321</f>
        <v>2</v>
      </c>
      <c r="H321" s="48">
        <f t="shared" si="18"/>
        <v>1.3912462784162053E-5</v>
      </c>
      <c r="I321" s="48">
        <f t="shared" si="19"/>
        <v>0.99708533904671859</v>
      </c>
      <c r="K321" s="72"/>
      <c r="L321" s="72"/>
    </row>
    <row r="322" spans="2:12" x14ac:dyDescent="0.2">
      <c r="B322" s="44">
        <f>'NEG Commercial'!K322</f>
        <v>6059</v>
      </c>
      <c r="C322" s="45">
        <f>IF('NEG Commercial NonWin'!B322&gt;40,40*(Rates!$E$13+Rates!$E$17)+('NEG Commercial NonWin'!B322-40)*(Rates!$E$13+Rates!$E$19),'NEG Commercial NonWin'!B322*(Rates!$E$13+Rates!$E$17))+Rates!$E$26</f>
        <v>3474.3848700000003</v>
      </c>
      <c r="D322" s="45">
        <f>IF('NEG Commercial NonWin'!B322&gt;40,40*(Rates!$F$13+Rates!$F$17)+('NEG Commercial NonWin'!B322-40)*(Rates!$F$13+Rates!$F$19),'NEG Commercial NonWin'!B322*(Rates!$F$13+Rates!$F$17))+Rates!$F$26</f>
        <v>4445.581979999999</v>
      </c>
      <c r="E322" s="46">
        <f t="shared" si="16"/>
        <v>971.1971099999987</v>
      </c>
      <c r="F322" s="47">
        <f t="shared" si="17"/>
        <v>0.27953066408558203</v>
      </c>
      <c r="G322" s="51">
        <f>'NEG Commercial'!M322</f>
        <v>3</v>
      </c>
      <c r="H322" s="48">
        <f t="shared" si="18"/>
        <v>2.086869417624308E-5</v>
      </c>
      <c r="I322" s="48">
        <f t="shared" si="19"/>
        <v>0.99710620774089487</v>
      </c>
      <c r="K322" s="72"/>
      <c r="L322" s="72"/>
    </row>
    <row r="323" spans="2:12" x14ac:dyDescent="0.2">
      <c r="B323" s="44">
        <f>'NEG Commercial'!K323</f>
        <v>6079</v>
      </c>
      <c r="C323" s="45">
        <f>IF('NEG Commercial NonWin'!B323&gt;40,40*(Rates!$E$13+Rates!$E$17)+('NEG Commercial NonWin'!B323-40)*(Rates!$E$13+Rates!$E$19),'NEG Commercial NonWin'!B323*(Rates!$E$13+Rates!$E$17))+Rates!$E$26</f>
        <v>3485.7074700000003</v>
      </c>
      <c r="D323" s="45">
        <f>IF('NEG Commercial NonWin'!B323&gt;40,40*(Rates!$F$13+Rates!$F$17)+('NEG Commercial NonWin'!B323-40)*(Rates!$F$13+Rates!$F$19),'NEG Commercial NonWin'!B323*(Rates!$F$13+Rates!$F$17))+Rates!$F$26</f>
        <v>4460.1103799999992</v>
      </c>
      <c r="E323" s="46">
        <f t="shared" si="16"/>
        <v>974.40290999999888</v>
      </c>
      <c r="F323" s="47">
        <f t="shared" si="17"/>
        <v>0.27954236503959951</v>
      </c>
      <c r="G323" s="51">
        <f>'NEG Commercial'!M323</f>
        <v>2</v>
      </c>
      <c r="H323" s="48">
        <f t="shared" si="18"/>
        <v>1.3912462784162053E-5</v>
      </c>
      <c r="I323" s="48">
        <f t="shared" si="19"/>
        <v>0.99712012020367902</v>
      </c>
      <c r="K323" s="72"/>
      <c r="L323" s="72"/>
    </row>
    <row r="324" spans="2:12" x14ac:dyDescent="0.2">
      <c r="B324" s="44">
        <f>'NEG Commercial'!K324</f>
        <v>6099</v>
      </c>
      <c r="C324" s="45">
        <f>IF('NEG Commercial NonWin'!B324&gt;40,40*(Rates!$E$13+Rates!$E$17)+('NEG Commercial NonWin'!B324-40)*(Rates!$E$13+Rates!$E$19),'NEG Commercial NonWin'!B324*(Rates!$E$13+Rates!$E$17))+Rates!$E$26</f>
        <v>3497.0300700000003</v>
      </c>
      <c r="D324" s="45">
        <f>IF('NEG Commercial NonWin'!B324&gt;40,40*(Rates!$F$13+Rates!$F$17)+('NEG Commercial NonWin'!B324-40)*(Rates!$F$13+Rates!$F$19),'NEG Commercial NonWin'!B324*(Rates!$F$13+Rates!$F$17))+Rates!$F$26</f>
        <v>4474.6387799999993</v>
      </c>
      <c r="E324" s="46">
        <f t="shared" si="16"/>
        <v>977.60870999999906</v>
      </c>
      <c r="F324" s="47">
        <f t="shared" si="17"/>
        <v>0.27955399022348099</v>
      </c>
      <c r="G324" s="51">
        <f>'NEG Commercial'!M324</f>
        <v>2</v>
      </c>
      <c r="H324" s="48">
        <f t="shared" si="18"/>
        <v>1.3912462784162053E-5</v>
      </c>
      <c r="I324" s="48">
        <f t="shared" si="19"/>
        <v>0.99713403266646317</v>
      </c>
      <c r="K324" s="72"/>
      <c r="L324" s="72"/>
    </row>
    <row r="325" spans="2:12" x14ac:dyDescent="0.2">
      <c r="B325" s="44">
        <f>'NEG Commercial'!K325</f>
        <v>6119</v>
      </c>
      <c r="C325" s="45">
        <f>IF('NEG Commercial NonWin'!B325&gt;40,40*(Rates!$E$13+Rates!$E$17)+('NEG Commercial NonWin'!B325-40)*(Rates!$E$13+Rates!$E$19),'NEG Commercial NonWin'!B325*(Rates!$E$13+Rates!$E$17))+Rates!$E$26</f>
        <v>3508.3526700000007</v>
      </c>
      <c r="D325" s="45">
        <f>IF('NEG Commercial NonWin'!B325&gt;40,40*(Rates!$F$13+Rates!$F$17)+('NEG Commercial NonWin'!B325-40)*(Rates!$F$13+Rates!$F$19),'NEG Commercial NonWin'!B325*(Rates!$F$13+Rates!$F$17))+Rates!$F$26</f>
        <v>4489.1671799999995</v>
      </c>
      <c r="E325" s="46">
        <f t="shared" si="16"/>
        <v>980.81450999999879</v>
      </c>
      <c r="F325" s="47">
        <f t="shared" si="17"/>
        <v>0.27956554037083126</v>
      </c>
      <c r="G325" s="51">
        <f>'NEG Commercial'!M325</f>
        <v>3</v>
      </c>
      <c r="H325" s="48">
        <f t="shared" si="18"/>
        <v>2.086869417624308E-5</v>
      </c>
      <c r="I325" s="48">
        <f t="shared" si="19"/>
        <v>0.99715490136063945</v>
      </c>
      <c r="K325" s="72"/>
      <c r="L325" s="72"/>
    </row>
    <row r="326" spans="2:12" x14ac:dyDescent="0.2">
      <c r="B326" s="44">
        <f>'NEG Commercial'!K326</f>
        <v>6159</v>
      </c>
      <c r="C326" s="45">
        <f>IF('NEG Commercial NonWin'!B326&gt;40,40*(Rates!$E$13+Rates!$E$17)+('NEG Commercial NonWin'!B326-40)*(Rates!$E$13+Rates!$E$19),'NEG Commercial NonWin'!B326*(Rates!$E$13+Rates!$E$17))+Rates!$E$26</f>
        <v>3530.9978700000006</v>
      </c>
      <c r="D326" s="45">
        <f>IF('NEG Commercial NonWin'!B326&gt;40,40*(Rates!$F$13+Rates!$F$17)+('NEG Commercial NonWin'!B326-40)*(Rates!$F$13+Rates!$F$19),'NEG Commercial NonWin'!B326*(Rates!$F$13+Rates!$F$17))+Rates!$F$26</f>
        <v>4518.2239799999988</v>
      </c>
      <c r="E326" s="46">
        <f t="shared" si="16"/>
        <v>987.22610999999824</v>
      </c>
      <c r="F326" s="47">
        <f t="shared" si="17"/>
        <v>0.2795884184433105</v>
      </c>
      <c r="G326" s="51">
        <f>'NEG Commercial'!M326</f>
        <v>2</v>
      </c>
      <c r="H326" s="48">
        <f t="shared" si="18"/>
        <v>1.3912462784162053E-5</v>
      </c>
      <c r="I326" s="48">
        <f t="shared" si="19"/>
        <v>0.99716881382342359</v>
      </c>
      <c r="K326" s="72"/>
      <c r="L326" s="72"/>
    </row>
    <row r="327" spans="2:12" x14ac:dyDescent="0.2">
      <c r="B327" s="44">
        <f>'NEG Commercial'!K327</f>
        <v>6179</v>
      </c>
      <c r="C327" s="45">
        <f>IF('NEG Commercial NonWin'!B327&gt;40,40*(Rates!$E$13+Rates!$E$17)+('NEG Commercial NonWin'!B327-40)*(Rates!$E$13+Rates!$E$19),'NEG Commercial NonWin'!B327*(Rates!$E$13+Rates!$E$17))+Rates!$E$26</f>
        <v>3542.3204700000006</v>
      </c>
      <c r="D327" s="45">
        <f>IF('NEG Commercial NonWin'!B327&gt;40,40*(Rates!$F$13+Rates!$F$17)+('NEG Commercial NonWin'!B327-40)*(Rates!$F$13+Rates!$F$19),'NEG Commercial NonWin'!B327*(Rates!$F$13+Rates!$F$17))+Rates!$F$26</f>
        <v>4532.752379999999</v>
      </c>
      <c r="E327" s="46">
        <f t="shared" ref="E327:E390" si="20">D327-C327</f>
        <v>990.43190999999842</v>
      </c>
      <c r="F327" s="47">
        <f t="shared" ref="F327:F390" si="21">E327/C327</f>
        <v>0.27959974778905261</v>
      </c>
      <c r="G327" s="51">
        <f>'NEG Commercial'!M327</f>
        <v>2</v>
      </c>
      <c r="H327" s="48">
        <f t="shared" si="18"/>
        <v>1.3912462784162053E-5</v>
      </c>
      <c r="I327" s="48">
        <f t="shared" si="19"/>
        <v>0.99718272628620774</v>
      </c>
      <c r="K327" s="72"/>
      <c r="L327" s="72"/>
    </row>
    <row r="328" spans="2:12" x14ac:dyDescent="0.2">
      <c r="B328" s="44">
        <f>'NEG Commercial'!K328</f>
        <v>6219</v>
      </c>
      <c r="C328" s="45">
        <f>IF('NEG Commercial NonWin'!B328&gt;40,40*(Rates!$E$13+Rates!$E$17)+('NEG Commercial NonWin'!B328-40)*(Rates!$E$13+Rates!$E$19),'NEG Commercial NonWin'!B328*(Rates!$E$13+Rates!$E$17))+Rates!$E$26</f>
        <v>3564.9656700000005</v>
      </c>
      <c r="D328" s="45">
        <f>IF('NEG Commercial NonWin'!B328&gt;40,40*(Rates!$F$13+Rates!$F$17)+('NEG Commercial NonWin'!B328-40)*(Rates!$F$13+Rates!$F$19),'NEG Commercial NonWin'!B328*(Rates!$F$13+Rates!$F$17))+Rates!$F$26</f>
        <v>4561.8091799999993</v>
      </c>
      <c r="E328" s="46">
        <f t="shared" si="20"/>
        <v>996.84350999999879</v>
      </c>
      <c r="F328" s="47">
        <f t="shared" si="21"/>
        <v>0.27962219058339449</v>
      </c>
      <c r="G328" s="51">
        <f>'NEG Commercial'!M328</f>
        <v>1</v>
      </c>
      <c r="H328" s="48">
        <f t="shared" ref="H328:H391" si="22">G328/SUM($G$6:$G$618)</f>
        <v>6.9562313920810263E-6</v>
      </c>
      <c r="I328" s="48">
        <f t="shared" ref="I328:I391" si="23">H328+I327</f>
        <v>0.99718968251759987</v>
      </c>
      <c r="K328" s="72"/>
      <c r="L328" s="72"/>
    </row>
    <row r="329" spans="2:12" x14ac:dyDescent="0.2">
      <c r="B329" s="44">
        <f>'NEG Commercial'!K329</f>
        <v>6239</v>
      </c>
      <c r="C329" s="45">
        <f>IF('NEG Commercial NonWin'!B329&gt;40,40*(Rates!$E$13+Rates!$E$17)+('NEG Commercial NonWin'!B329-40)*(Rates!$E$13+Rates!$E$19),'NEG Commercial NonWin'!B329*(Rates!$E$13+Rates!$E$17))+Rates!$E$26</f>
        <v>3576.2882700000005</v>
      </c>
      <c r="D329" s="45">
        <f>IF('NEG Commercial NonWin'!B329&gt;40,40*(Rates!$F$13+Rates!$F$17)+('NEG Commercial NonWin'!B329-40)*(Rates!$F$13+Rates!$F$19),'NEG Commercial NonWin'!B329*(Rates!$F$13+Rates!$F$17))+Rates!$F$26</f>
        <v>4576.3375799999994</v>
      </c>
      <c r="E329" s="46">
        <f t="shared" si="20"/>
        <v>1000.049309999999</v>
      </c>
      <c r="F329" s="47">
        <f t="shared" si="21"/>
        <v>0.27963330539906361</v>
      </c>
      <c r="G329" s="51">
        <f>'NEG Commercial'!M329</f>
        <v>1</v>
      </c>
      <c r="H329" s="48">
        <f t="shared" si="22"/>
        <v>6.9562313920810263E-6</v>
      </c>
      <c r="I329" s="48">
        <f t="shared" si="23"/>
        <v>0.997196638748992</v>
      </c>
      <c r="K329" s="72"/>
      <c r="L329" s="72"/>
    </row>
    <row r="330" spans="2:12" x14ac:dyDescent="0.2">
      <c r="B330" s="44">
        <f>'NEG Commercial'!K330</f>
        <v>6259</v>
      </c>
      <c r="C330" s="45">
        <f>IF('NEG Commercial NonWin'!B330&gt;40,40*(Rates!$E$13+Rates!$E$17)+('NEG Commercial NonWin'!B330-40)*(Rates!$E$13+Rates!$E$19),'NEG Commercial NonWin'!B330*(Rates!$E$13+Rates!$E$17))+Rates!$E$26</f>
        <v>3587.6108700000004</v>
      </c>
      <c r="D330" s="45">
        <f>IF('NEG Commercial NonWin'!B330&gt;40,40*(Rates!$F$13+Rates!$F$17)+('NEG Commercial NonWin'!B330-40)*(Rates!$F$13+Rates!$F$19),'NEG Commercial NonWin'!B330*(Rates!$F$13+Rates!$F$17))+Rates!$F$26</f>
        <v>4590.8659799999987</v>
      </c>
      <c r="E330" s="46">
        <f t="shared" si="20"/>
        <v>1003.2551099999982</v>
      </c>
      <c r="F330" s="47">
        <f t="shared" si="21"/>
        <v>0.27964435005739574</v>
      </c>
      <c r="G330" s="51">
        <f>'NEG Commercial'!M330</f>
        <v>2</v>
      </c>
      <c r="H330" s="48">
        <f t="shared" si="22"/>
        <v>1.3912462784162053E-5</v>
      </c>
      <c r="I330" s="48">
        <f t="shared" si="23"/>
        <v>0.99721055121177615</v>
      </c>
      <c r="K330" s="72"/>
      <c r="L330" s="72"/>
    </row>
    <row r="331" spans="2:12" x14ac:dyDescent="0.2">
      <c r="B331" s="44">
        <f>'NEG Commercial'!K331</f>
        <v>6279</v>
      </c>
      <c r="C331" s="45">
        <f>IF('NEG Commercial NonWin'!B331&gt;40,40*(Rates!$E$13+Rates!$E$17)+('NEG Commercial NonWin'!B331-40)*(Rates!$E$13+Rates!$E$19),'NEG Commercial NonWin'!B331*(Rates!$E$13+Rates!$E$17))+Rates!$E$26</f>
        <v>3598.9334700000004</v>
      </c>
      <c r="D331" s="45">
        <f>IF('NEG Commercial NonWin'!B331&gt;40,40*(Rates!$F$13+Rates!$F$17)+('NEG Commercial NonWin'!B331-40)*(Rates!$F$13+Rates!$F$19),'NEG Commercial NonWin'!B331*(Rates!$F$13+Rates!$F$17))+Rates!$F$26</f>
        <v>4605.3943799999988</v>
      </c>
      <c r="E331" s="46">
        <f t="shared" si="20"/>
        <v>1006.4609099999984</v>
      </c>
      <c r="F331" s="47">
        <f t="shared" si="21"/>
        <v>0.27965532522055714</v>
      </c>
      <c r="G331" s="51">
        <f>'NEG Commercial'!M331</f>
        <v>1</v>
      </c>
      <c r="H331" s="48">
        <f t="shared" si="22"/>
        <v>6.9562313920810263E-6</v>
      </c>
      <c r="I331" s="48">
        <f t="shared" si="23"/>
        <v>0.99721750744316828</v>
      </c>
      <c r="K331" s="72"/>
      <c r="L331" s="72"/>
    </row>
    <row r="332" spans="2:12" x14ac:dyDescent="0.2">
      <c r="B332" s="44">
        <f>'NEG Commercial'!K332</f>
        <v>6319</v>
      </c>
      <c r="C332" s="45">
        <f>IF('NEG Commercial NonWin'!B332&gt;40,40*(Rates!$E$13+Rates!$E$17)+('NEG Commercial NonWin'!B332-40)*(Rates!$E$13+Rates!$E$19),'NEG Commercial NonWin'!B332*(Rates!$E$13+Rates!$E$17))+Rates!$E$26</f>
        <v>3621.5786700000003</v>
      </c>
      <c r="D332" s="45">
        <f>IF('NEG Commercial NonWin'!B332&gt;40,40*(Rates!$F$13+Rates!$F$17)+('NEG Commercial NonWin'!B332-40)*(Rates!$F$13+Rates!$F$19),'NEG Commercial NonWin'!B332*(Rates!$F$13+Rates!$F$17))+Rates!$F$26</f>
        <v>4634.4511799999991</v>
      </c>
      <c r="E332" s="46">
        <f t="shared" si="20"/>
        <v>1012.8725099999988</v>
      </c>
      <c r="F332" s="47">
        <f t="shared" si="21"/>
        <v>0.27967706966862566</v>
      </c>
      <c r="G332" s="51">
        <f>'NEG Commercial'!M332</f>
        <v>4</v>
      </c>
      <c r="H332" s="48">
        <f t="shared" si="22"/>
        <v>2.7824925568324105E-5</v>
      </c>
      <c r="I332" s="48">
        <f t="shared" si="23"/>
        <v>0.99724533236873658</v>
      </c>
      <c r="K332" s="72"/>
      <c r="L332" s="72"/>
    </row>
    <row r="333" spans="2:12" x14ac:dyDescent="0.2">
      <c r="B333" s="44">
        <f>'NEG Commercial'!K333</f>
        <v>6359</v>
      </c>
      <c r="C333" s="45">
        <f>IF('NEG Commercial NonWin'!B333&gt;40,40*(Rates!$E$13+Rates!$E$17)+('NEG Commercial NonWin'!B333-40)*(Rates!$E$13+Rates!$E$19),'NEG Commercial NonWin'!B333*(Rates!$E$13+Rates!$E$17))+Rates!$E$26</f>
        <v>3644.2238700000003</v>
      </c>
      <c r="D333" s="45">
        <f>IF('NEG Commercial NonWin'!B333&gt;40,40*(Rates!$F$13+Rates!$F$17)+('NEG Commercial NonWin'!B333-40)*(Rates!$F$13+Rates!$F$19),'NEG Commercial NonWin'!B333*(Rates!$F$13+Rates!$F$17))+Rates!$F$26</f>
        <v>4663.5079799999994</v>
      </c>
      <c r="E333" s="46">
        <f t="shared" si="20"/>
        <v>1019.2841099999991</v>
      </c>
      <c r="F333" s="47">
        <f t="shared" si="21"/>
        <v>0.27969854387677867</v>
      </c>
      <c r="G333" s="51">
        <f>'NEG Commercial'!M333</f>
        <v>1</v>
      </c>
      <c r="H333" s="48">
        <f t="shared" si="22"/>
        <v>6.9562313920810263E-6</v>
      </c>
      <c r="I333" s="48">
        <f t="shared" si="23"/>
        <v>0.99725228860012871</v>
      </c>
      <c r="K333" s="72"/>
      <c r="L333" s="72"/>
    </row>
    <row r="334" spans="2:12" x14ac:dyDescent="0.2">
      <c r="B334" s="44">
        <f>'NEG Commercial'!K334</f>
        <v>6379</v>
      </c>
      <c r="C334" s="45">
        <f>IF('NEG Commercial NonWin'!B334&gt;40,40*(Rates!$E$13+Rates!$E$17)+('NEG Commercial NonWin'!B334-40)*(Rates!$E$13+Rates!$E$19),'NEG Commercial NonWin'!B334*(Rates!$E$13+Rates!$E$17))+Rates!$E$26</f>
        <v>3655.5464700000002</v>
      </c>
      <c r="D334" s="45">
        <f>IF('NEG Commercial NonWin'!B334&gt;40,40*(Rates!$F$13+Rates!$F$17)+('NEG Commercial NonWin'!B334-40)*(Rates!$F$13+Rates!$F$19),'NEG Commercial NonWin'!B334*(Rates!$F$13+Rates!$F$17))+Rates!$F$26</f>
        <v>4678.0363799999986</v>
      </c>
      <c r="E334" s="46">
        <f t="shared" si="20"/>
        <v>1022.4899099999984</v>
      </c>
      <c r="F334" s="47">
        <f t="shared" si="21"/>
        <v>0.27970918121032623</v>
      </c>
      <c r="G334" s="51">
        <f>'NEG Commercial'!M334</f>
        <v>4</v>
      </c>
      <c r="H334" s="48">
        <f t="shared" si="22"/>
        <v>2.7824925568324105E-5</v>
      </c>
      <c r="I334" s="48">
        <f t="shared" si="23"/>
        <v>0.99728011352569701</v>
      </c>
      <c r="K334" s="72"/>
      <c r="L334" s="72"/>
    </row>
    <row r="335" spans="2:12" x14ac:dyDescent="0.2">
      <c r="B335" s="44">
        <f>'NEG Commercial'!K335</f>
        <v>6399</v>
      </c>
      <c r="C335" s="45">
        <f>IF('NEG Commercial NonWin'!B335&gt;40,40*(Rates!$E$13+Rates!$E$17)+('NEG Commercial NonWin'!B335-40)*(Rates!$E$13+Rates!$E$19),'NEG Commercial NonWin'!B335*(Rates!$E$13+Rates!$E$17))+Rates!$E$26</f>
        <v>3666.8690700000006</v>
      </c>
      <c r="D335" s="45">
        <f>IF('NEG Commercial NonWin'!B335&gt;40,40*(Rates!$F$13+Rates!$F$17)+('NEG Commercial NonWin'!B335-40)*(Rates!$F$13+Rates!$F$19),'NEG Commercial NonWin'!B335*(Rates!$F$13+Rates!$F$17))+Rates!$F$26</f>
        <v>4692.5647799999988</v>
      </c>
      <c r="E335" s="46">
        <f t="shared" si="20"/>
        <v>1025.6957099999981</v>
      </c>
      <c r="F335" s="47">
        <f t="shared" si="21"/>
        <v>0.27971975285171496</v>
      </c>
      <c r="G335" s="51">
        <f>'NEG Commercial'!M335</f>
        <v>4</v>
      </c>
      <c r="H335" s="48">
        <f t="shared" si="22"/>
        <v>2.7824925568324105E-5</v>
      </c>
      <c r="I335" s="48">
        <f t="shared" si="23"/>
        <v>0.99730793845126531</v>
      </c>
      <c r="K335" s="72"/>
      <c r="L335" s="72"/>
    </row>
    <row r="336" spans="2:12" x14ac:dyDescent="0.2">
      <c r="B336" s="44">
        <f>'NEG Commercial'!K336</f>
        <v>6439</v>
      </c>
      <c r="C336" s="45">
        <f>IF('NEG Commercial NonWin'!B336&gt;40,40*(Rates!$E$13+Rates!$E$17)+('NEG Commercial NonWin'!B336-40)*(Rates!$E$13+Rates!$E$19),'NEG Commercial NonWin'!B336*(Rates!$E$13+Rates!$E$17))+Rates!$E$26</f>
        <v>3689.5142700000006</v>
      </c>
      <c r="D336" s="45">
        <f>IF('NEG Commercial NonWin'!B336&gt;40,40*(Rates!$F$13+Rates!$F$17)+('NEG Commercial NonWin'!B336-40)*(Rates!$F$13+Rates!$F$19),'NEG Commercial NonWin'!B336*(Rates!$F$13+Rates!$F$17))+Rates!$F$26</f>
        <v>4721.6215799999991</v>
      </c>
      <c r="E336" s="46">
        <f t="shared" si="20"/>
        <v>1032.1073099999985</v>
      </c>
      <c r="F336" s="47">
        <f t="shared" si="21"/>
        <v>0.27974070147721597</v>
      </c>
      <c r="G336" s="51">
        <f>'NEG Commercial'!M336</f>
        <v>1</v>
      </c>
      <c r="H336" s="48">
        <f t="shared" si="22"/>
        <v>6.9562313920810263E-6</v>
      </c>
      <c r="I336" s="48">
        <f t="shared" si="23"/>
        <v>0.99731489468265744</v>
      </c>
      <c r="K336" s="72"/>
      <c r="L336" s="72"/>
    </row>
    <row r="337" spans="2:12" x14ac:dyDescent="0.2">
      <c r="B337" s="44">
        <f>'NEG Commercial'!K337</f>
        <v>6459</v>
      </c>
      <c r="C337" s="45">
        <f>IF('NEG Commercial NonWin'!B337&gt;40,40*(Rates!$E$13+Rates!$E$17)+('NEG Commercial NonWin'!B337-40)*(Rates!$E$13+Rates!$E$19),'NEG Commercial NonWin'!B337*(Rates!$E$13+Rates!$E$17))+Rates!$E$26</f>
        <v>3700.8368700000005</v>
      </c>
      <c r="D337" s="45">
        <f>IF('NEG Commercial NonWin'!B337&gt;40,40*(Rates!$F$13+Rates!$F$17)+('NEG Commercial NonWin'!B337-40)*(Rates!$F$13+Rates!$F$19),'NEG Commercial NonWin'!B337*(Rates!$F$13+Rates!$F$17))+Rates!$F$26</f>
        <v>4736.1499799999992</v>
      </c>
      <c r="E337" s="46">
        <f t="shared" si="20"/>
        <v>1035.3131099999987</v>
      </c>
      <c r="F337" s="47">
        <f t="shared" si="21"/>
        <v>0.27975107965242429</v>
      </c>
      <c r="G337" s="51">
        <f>'NEG Commercial'!M337</f>
        <v>3</v>
      </c>
      <c r="H337" s="48">
        <f t="shared" si="22"/>
        <v>2.086869417624308E-5</v>
      </c>
      <c r="I337" s="48">
        <f t="shared" si="23"/>
        <v>0.99733576337683372</v>
      </c>
      <c r="K337" s="72"/>
      <c r="L337" s="72"/>
    </row>
    <row r="338" spans="2:12" x14ac:dyDescent="0.2">
      <c r="B338" s="44">
        <f>'NEG Commercial'!K338</f>
        <v>6499</v>
      </c>
      <c r="C338" s="45">
        <f>IF('NEG Commercial NonWin'!B338&gt;40,40*(Rates!$E$13+Rates!$E$17)+('NEG Commercial NonWin'!B338-40)*(Rates!$E$13+Rates!$E$19),'NEG Commercial NonWin'!B338*(Rates!$E$13+Rates!$E$17))+Rates!$E$26</f>
        <v>3723.4820700000005</v>
      </c>
      <c r="D338" s="45">
        <f>IF('NEG Commercial NonWin'!B338&gt;40,40*(Rates!$F$13+Rates!$F$17)+('NEG Commercial NonWin'!B338-40)*(Rates!$F$13+Rates!$F$19),'NEG Commercial NonWin'!B338*(Rates!$F$13+Rates!$F$17))+Rates!$F$26</f>
        <v>4765.2067799999986</v>
      </c>
      <c r="E338" s="46">
        <f t="shared" si="20"/>
        <v>1041.7247099999981</v>
      </c>
      <c r="F338" s="47">
        <f t="shared" si="21"/>
        <v>0.27977164665116755</v>
      </c>
      <c r="G338" s="51">
        <f>'NEG Commercial'!M338</f>
        <v>2</v>
      </c>
      <c r="H338" s="48">
        <f t="shared" si="22"/>
        <v>1.3912462784162053E-5</v>
      </c>
      <c r="I338" s="48">
        <f t="shared" si="23"/>
        <v>0.99734967583961787</v>
      </c>
      <c r="K338" s="72"/>
      <c r="L338" s="72"/>
    </row>
    <row r="339" spans="2:12" x14ac:dyDescent="0.2">
      <c r="B339" s="44">
        <f>'NEG Commercial'!K339</f>
        <v>6519</v>
      </c>
      <c r="C339" s="45">
        <f>IF('NEG Commercial NonWin'!B339&gt;40,40*(Rates!$E$13+Rates!$E$17)+('NEG Commercial NonWin'!B339-40)*(Rates!$E$13+Rates!$E$19),'NEG Commercial NonWin'!B339*(Rates!$E$13+Rates!$E$17))+Rates!$E$26</f>
        <v>3734.8046700000004</v>
      </c>
      <c r="D339" s="45">
        <f>IF('NEG Commercial NonWin'!B339&gt;40,40*(Rates!$F$13+Rates!$F$17)+('NEG Commercial NonWin'!B339-40)*(Rates!$F$13+Rates!$F$19),'NEG Commercial NonWin'!B339*(Rates!$F$13+Rates!$F$17))+Rates!$F$26</f>
        <v>4779.7351799999988</v>
      </c>
      <c r="E339" s="46">
        <f t="shared" si="20"/>
        <v>1044.9305099999983</v>
      </c>
      <c r="F339" s="47">
        <f t="shared" si="21"/>
        <v>0.27978183662279671</v>
      </c>
      <c r="G339" s="51">
        <f>'NEG Commercial'!M339</f>
        <v>3</v>
      </c>
      <c r="H339" s="48">
        <f t="shared" si="22"/>
        <v>2.086869417624308E-5</v>
      </c>
      <c r="I339" s="48">
        <f t="shared" si="23"/>
        <v>0.99737054453379415</v>
      </c>
      <c r="K339" s="72"/>
      <c r="L339" s="72"/>
    </row>
    <row r="340" spans="2:12" x14ac:dyDescent="0.2">
      <c r="B340" s="44">
        <f>'NEG Commercial'!K340</f>
        <v>6539</v>
      </c>
      <c r="C340" s="45">
        <f>IF('NEG Commercial NonWin'!B340&gt;40,40*(Rates!$E$13+Rates!$E$17)+('NEG Commercial NonWin'!B340-40)*(Rates!$E$13+Rates!$E$19),'NEG Commercial NonWin'!B340*(Rates!$E$13+Rates!$E$17))+Rates!$E$26</f>
        <v>3746.1272700000004</v>
      </c>
      <c r="D340" s="45">
        <f>IF('NEG Commercial NonWin'!B340&gt;40,40*(Rates!$F$13+Rates!$F$17)+('NEG Commercial NonWin'!B340-40)*(Rates!$F$13+Rates!$F$19),'NEG Commercial NonWin'!B340*(Rates!$F$13+Rates!$F$17))+Rates!$F$26</f>
        <v>4794.2635799999989</v>
      </c>
      <c r="E340" s="46">
        <f t="shared" si="20"/>
        <v>1048.1363099999985</v>
      </c>
      <c r="F340" s="47">
        <f t="shared" si="21"/>
        <v>0.27979196499642639</v>
      </c>
      <c r="G340" s="51">
        <f>'NEG Commercial'!M340</f>
        <v>2</v>
      </c>
      <c r="H340" s="48">
        <f t="shared" si="22"/>
        <v>1.3912462784162053E-5</v>
      </c>
      <c r="I340" s="48">
        <f t="shared" si="23"/>
        <v>0.99738445699657829</v>
      </c>
      <c r="K340" s="72"/>
      <c r="L340" s="72"/>
    </row>
    <row r="341" spans="2:12" x14ac:dyDescent="0.2">
      <c r="B341" s="44">
        <f>'NEG Commercial'!K341</f>
        <v>6579</v>
      </c>
      <c r="C341" s="45">
        <f>IF('NEG Commercial NonWin'!B341&gt;40,40*(Rates!$E$13+Rates!$E$17)+('NEG Commercial NonWin'!B341-40)*(Rates!$E$13+Rates!$E$19),'NEG Commercial NonWin'!B341*(Rates!$E$13+Rates!$E$17))+Rates!$E$26</f>
        <v>3768.7724700000003</v>
      </c>
      <c r="D341" s="45">
        <f>IF('NEG Commercial NonWin'!B341&gt;40,40*(Rates!$F$13+Rates!$F$17)+('NEG Commercial NonWin'!B341-40)*(Rates!$F$13+Rates!$F$19),'NEG Commercial NonWin'!B341*(Rates!$F$13+Rates!$F$17))+Rates!$F$26</f>
        <v>4823.3203799999992</v>
      </c>
      <c r="E341" s="46">
        <f t="shared" si="20"/>
        <v>1054.5479099999989</v>
      </c>
      <c r="F341" s="47">
        <f t="shared" si="21"/>
        <v>0.27981203917040892</v>
      </c>
      <c r="G341" s="51">
        <f>'NEG Commercial'!M341</f>
        <v>1</v>
      </c>
      <c r="H341" s="48">
        <f t="shared" si="22"/>
        <v>6.9562313920810263E-6</v>
      </c>
      <c r="I341" s="48">
        <f t="shared" si="23"/>
        <v>0.99739141322797042</v>
      </c>
      <c r="K341" s="72"/>
      <c r="L341" s="72"/>
    </row>
    <row r="342" spans="2:12" x14ac:dyDescent="0.2">
      <c r="B342" s="44">
        <f>'NEG Commercial'!K342</f>
        <v>6599</v>
      </c>
      <c r="C342" s="45">
        <f>IF('NEG Commercial NonWin'!B342&gt;40,40*(Rates!$E$13+Rates!$E$17)+('NEG Commercial NonWin'!B342-40)*(Rates!$E$13+Rates!$E$19),'NEG Commercial NonWin'!B342*(Rates!$E$13+Rates!$E$17))+Rates!$E$26</f>
        <v>3780.0950700000003</v>
      </c>
      <c r="D342" s="45">
        <f>IF('NEG Commercial NonWin'!B342&gt;40,40*(Rates!$F$13+Rates!$F$17)+('NEG Commercial NonWin'!B342-40)*(Rates!$F$13+Rates!$F$19),'NEG Commercial NonWin'!B342*(Rates!$F$13+Rates!$F$17))+Rates!$F$26</f>
        <v>4837.8487799999994</v>
      </c>
      <c r="E342" s="46">
        <f t="shared" si="20"/>
        <v>1057.753709999999</v>
      </c>
      <c r="F342" s="47">
        <f t="shared" si="21"/>
        <v>0.27982198606449304</v>
      </c>
      <c r="G342" s="51">
        <f>'NEG Commercial'!M342</f>
        <v>1</v>
      </c>
      <c r="H342" s="48">
        <f t="shared" si="22"/>
        <v>6.9562313920810263E-6</v>
      </c>
      <c r="I342" s="48">
        <f t="shared" si="23"/>
        <v>0.99739836945936255</v>
      </c>
      <c r="K342" s="72"/>
      <c r="L342" s="72"/>
    </row>
    <row r="343" spans="2:12" x14ac:dyDescent="0.2">
      <c r="B343" s="44">
        <f>'NEG Commercial'!K343</f>
        <v>6619</v>
      </c>
      <c r="C343" s="45">
        <f>IF('NEG Commercial NonWin'!B343&gt;40,40*(Rates!$E$13+Rates!$E$17)+('NEG Commercial NonWin'!B343-40)*(Rates!$E$13+Rates!$E$19),'NEG Commercial NonWin'!B343*(Rates!$E$13+Rates!$E$17))+Rates!$E$26</f>
        <v>3791.4176700000003</v>
      </c>
      <c r="D343" s="45">
        <f>IF('NEG Commercial NonWin'!B343&gt;40,40*(Rates!$F$13+Rates!$F$17)+('NEG Commercial NonWin'!B343-40)*(Rates!$F$13+Rates!$F$19),'NEG Commercial NonWin'!B343*(Rates!$F$13+Rates!$F$17))+Rates!$F$26</f>
        <v>4852.3771799999986</v>
      </c>
      <c r="E343" s="46">
        <f t="shared" si="20"/>
        <v>1060.9595099999983</v>
      </c>
      <c r="F343" s="47">
        <f t="shared" si="21"/>
        <v>0.2798318735482388</v>
      </c>
      <c r="G343" s="51">
        <f>'NEG Commercial'!M343</f>
        <v>4</v>
      </c>
      <c r="H343" s="48">
        <f t="shared" si="22"/>
        <v>2.7824925568324105E-5</v>
      </c>
      <c r="I343" s="48">
        <f t="shared" si="23"/>
        <v>0.99742619438493085</v>
      </c>
      <c r="K343" s="72"/>
      <c r="L343" s="72"/>
    </row>
    <row r="344" spans="2:12" x14ac:dyDescent="0.2">
      <c r="B344" s="44">
        <f>'NEG Commercial'!K344</f>
        <v>6639</v>
      </c>
      <c r="C344" s="45">
        <f>IF('NEG Commercial NonWin'!B344&gt;40,40*(Rates!$E$13+Rates!$E$17)+('NEG Commercial NonWin'!B344-40)*(Rates!$E$13+Rates!$E$19),'NEG Commercial NonWin'!B344*(Rates!$E$13+Rates!$E$17))+Rates!$E$26</f>
        <v>3802.7402700000002</v>
      </c>
      <c r="D344" s="45">
        <f>IF('NEG Commercial NonWin'!B344&gt;40,40*(Rates!$F$13+Rates!$F$17)+('NEG Commercial NonWin'!B344-40)*(Rates!$F$13+Rates!$F$19),'NEG Commercial NonWin'!B344*(Rates!$F$13+Rates!$F$17))+Rates!$F$26</f>
        <v>4866.9055799999987</v>
      </c>
      <c r="E344" s="46">
        <f t="shared" si="20"/>
        <v>1064.1653099999985</v>
      </c>
      <c r="F344" s="47">
        <f t="shared" si="21"/>
        <v>0.27984170215232668</v>
      </c>
      <c r="G344" s="51">
        <f>'NEG Commercial'!M344</f>
        <v>1</v>
      </c>
      <c r="H344" s="48">
        <f t="shared" si="22"/>
        <v>6.9562313920810263E-6</v>
      </c>
      <c r="I344" s="48">
        <f t="shared" si="23"/>
        <v>0.99743315061632298</v>
      </c>
      <c r="K344" s="72"/>
      <c r="L344" s="72"/>
    </row>
    <row r="345" spans="2:12" x14ac:dyDescent="0.2">
      <c r="B345" s="44">
        <f>'NEG Commercial'!K345</f>
        <v>6679</v>
      </c>
      <c r="C345" s="45">
        <f>IF('NEG Commercial NonWin'!B345&gt;40,40*(Rates!$E$13+Rates!$E$17)+('NEG Commercial NonWin'!B345-40)*(Rates!$E$13+Rates!$E$19),'NEG Commercial NonWin'!B345*(Rates!$E$13+Rates!$E$17))+Rates!$E$26</f>
        <v>3825.3854700000006</v>
      </c>
      <c r="D345" s="45">
        <f>IF('NEG Commercial NonWin'!B345&gt;40,40*(Rates!$F$13+Rates!$F$17)+('NEG Commercial NonWin'!B345-40)*(Rates!$F$13+Rates!$F$19),'NEG Commercial NonWin'!B345*(Rates!$F$13+Rates!$F$17))+Rates!$F$26</f>
        <v>4895.962379999999</v>
      </c>
      <c r="E345" s="46">
        <f t="shared" si="20"/>
        <v>1070.5769099999984</v>
      </c>
      <c r="F345" s="47">
        <f t="shared" si="21"/>
        <v>0.27986118481283356</v>
      </c>
      <c r="G345" s="51">
        <f>'NEG Commercial'!M345</f>
        <v>1</v>
      </c>
      <c r="H345" s="48">
        <f t="shared" si="22"/>
        <v>6.9562313920810263E-6</v>
      </c>
      <c r="I345" s="48">
        <f t="shared" si="23"/>
        <v>0.99744010684771511</v>
      </c>
      <c r="K345" s="72"/>
      <c r="L345" s="72"/>
    </row>
    <row r="346" spans="2:12" x14ac:dyDescent="0.2">
      <c r="B346" s="44">
        <f>'NEG Commercial'!K346</f>
        <v>6699</v>
      </c>
      <c r="C346" s="45">
        <f>IF('NEG Commercial NonWin'!B346&gt;40,40*(Rates!$E$13+Rates!$E$17)+('NEG Commercial NonWin'!B346-40)*(Rates!$E$13+Rates!$E$19),'NEG Commercial NonWin'!B346*(Rates!$E$13+Rates!$E$17))+Rates!$E$26</f>
        <v>3836.7080700000006</v>
      </c>
      <c r="D346" s="45">
        <f>IF('NEG Commercial NonWin'!B346&gt;40,40*(Rates!$F$13+Rates!$F$17)+('NEG Commercial NonWin'!B346-40)*(Rates!$F$13+Rates!$F$19),'NEG Commercial NonWin'!B346*(Rates!$F$13+Rates!$F$17))+Rates!$F$26</f>
        <v>4910.4907799999992</v>
      </c>
      <c r="E346" s="46">
        <f t="shared" si="20"/>
        <v>1073.7827099999986</v>
      </c>
      <c r="F346" s="47">
        <f t="shared" si="21"/>
        <v>0.2798708398994762</v>
      </c>
      <c r="G346" s="51">
        <f>'NEG Commercial'!M346</f>
        <v>2</v>
      </c>
      <c r="H346" s="48">
        <f t="shared" si="22"/>
        <v>1.3912462784162053E-5</v>
      </c>
      <c r="I346" s="48">
        <f t="shared" si="23"/>
        <v>0.99745401931049926</v>
      </c>
      <c r="K346" s="72"/>
      <c r="L346" s="72"/>
    </row>
    <row r="347" spans="2:12" x14ac:dyDescent="0.2">
      <c r="B347" s="44">
        <f>'NEG Commercial'!K347</f>
        <v>6739</v>
      </c>
      <c r="C347" s="45">
        <f>IF('NEG Commercial NonWin'!B347&gt;40,40*(Rates!$E$13+Rates!$E$17)+('NEG Commercial NonWin'!B347-40)*(Rates!$E$13+Rates!$E$19),'NEG Commercial NonWin'!B347*(Rates!$E$13+Rates!$E$17))+Rates!$E$26</f>
        <v>3859.3532700000005</v>
      </c>
      <c r="D347" s="45">
        <f>IF('NEG Commercial NonWin'!B347&gt;40,40*(Rates!$F$13+Rates!$F$17)+('NEG Commercial NonWin'!B347-40)*(Rates!$F$13+Rates!$F$19),'NEG Commercial NonWin'!B347*(Rates!$F$13+Rates!$F$17))+Rates!$F$26</f>
        <v>4939.5475799999986</v>
      </c>
      <c r="E347" s="46">
        <f t="shared" si="20"/>
        <v>1080.194309999998</v>
      </c>
      <c r="F347" s="47">
        <f t="shared" si="21"/>
        <v>0.27988998011576116</v>
      </c>
      <c r="G347" s="51">
        <f>'NEG Commercial'!M347</f>
        <v>3</v>
      </c>
      <c r="H347" s="48">
        <f t="shared" si="22"/>
        <v>2.086869417624308E-5</v>
      </c>
      <c r="I347" s="48">
        <f t="shared" si="23"/>
        <v>0.99747488800467554</v>
      </c>
      <c r="K347" s="72"/>
      <c r="L347" s="72"/>
    </row>
    <row r="348" spans="2:12" x14ac:dyDescent="0.2">
      <c r="B348" s="44">
        <f>'NEG Commercial'!K348</f>
        <v>6779</v>
      </c>
      <c r="C348" s="45">
        <f>IF('NEG Commercial NonWin'!B348&gt;40,40*(Rates!$E$13+Rates!$E$17)+('NEG Commercial NonWin'!B348-40)*(Rates!$E$13+Rates!$E$19),'NEG Commercial NonWin'!B348*(Rates!$E$13+Rates!$E$17))+Rates!$E$26</f>
        <v>3881.9984700000005</v>
      </c>
      <c r="D348" s="45">
        <f>IF('NEG Commercial NonWin'!B348&gt;40,40*(Rates!$F$13+Rates!$F$17)+('NEG Commercial NonWin'!B348-40)*(Rates!$F$13+Rates!$F$19),'NEG Commercial NonWin'!B348*(Rates!$F$13+Rates!$F$17))+Rates!$F$26</f>
        <v>4968.6043799999989</v>
      </c>
      <c r="E348" s="46">
        <f t="shared" si="20"/>
        <v>1086.6059099999984</v>
      </c>
      <c r="F348" s="47">
        <f t="shared" si="21"/>
        <v>0.27990889702746286</v>
      </c>
      <c r="G348" s="51">
        <f>'NEG Commercial'!M348</f>
        <v>1</v>
      </c>
      <c r="H348" s="48">
        <f t="shared" si="22"/>
        <v>6.9562313920810263E-6</v>
      </c>
      <c r="I348" s="48">
        <f t="shared" si="23"/>
        <v>0.99748184423606767</v>
      </c>
      <c r="K348" s="72"/>
      <c r="L348" s="72"/>
    </row>
    <row r="349" spans="2:12" x14ac:dyDescent="0.2">
      <c r="B349" s="44">
        <f>'NEG Commercial'!K349</f>
        <v>6799</v>
      </c>
      <c r="C349" s="45">
        <f>IF('NEG Commercial NonWin'!B349&gt;40,40*(Rates!$E$13+Rates!$E$17)+('NEG Commercial NonWin'!B349-40)*(Rates!$E$13+Rates!$E$19),'NEG Commercial NonWin'!B349*(Rates!$E$13+Rates!$E$17))+Rates!$E$26</f>
        <v>3893.3210700000004</v>
      </c>
      <c r="D349" s="45">
        <f>IF('NEG Commercial NonWin'!B349&gt;40,40*(Rates!$F$13+Rates!$F$17)+('NEG Commercial NonWin'!B349-40)*(Rates!$F$13+Rates!$F$19),'NEG Commercial NonWin'!B349*(Rates!$F$13+Rates!$F$17))+Rates!$F$26</f>
        <v>4983.132779999999</v>
      </c>
      <c r="E349" s="46">
        <f t="shared" si="20"/>
        <v>1089.8117099999986</v>
      </c>
      <c r="F349" s="47">
        <f t="shared" si="21"/>
        <v>0.27991827296175154</v>
      </c>
      <c r="G349" s="51">
        <f>'NEG Commercial'!M349</f>
        <v>3</v>
      </c>
      <c r="H349" s="48">
        <f t="shared" si="22"/>
        <v>2.086869417624308E-5</v>
      </c>
      <c r="I349" s="48">
        <f t="shared" si="23"/>
        <v>0.99750271293024395</v>
      </c>
      <c r="K349" s="72"/>
      <c r="L349" s="72"/>
    </row>
    <row r="350" spans="2:12" x14ac:dyDescent="0.2">
      <c r="B350" s="44">
        <f>'NEG Commercial'!K350</f>
        <v>6839</v>
      </c>
      <c r="C350" s="45">
        <f>IF('NEG Commercial NonWin'!B350&gt;40,40*(Rates!$E$13+Rates!$E$17)+('NEG Commercial NonWin'!B350-40)*(Rates!$E$13+Rates!$E$19),'NEG Commercial NonWin'!B350*(Rates!$E$13+Rates!$E$17))+Rates!$E$26</f>
        <v>3915.9662700000003</v>
      </c>
      <c r="D350" s="45">
        <f>IF('NEG Commercial NonWin'!B350&gt;40,40*(Rates!$F$13+Rates!$F$17)+('NEG Commercial NonWin'!B350-40)*(Rates!$F$13+Rates!$F$19),'NEG Commercial NonWin'!B350*(Rates!$F$13+Rates!$F$17))+Rates!$F$26</f>
        <v>5012.1895799999993</v>
      </c>
      <c r="E350" s="46">
        <f t="shared" si="20"/>
        <v>1096.2233099999989</v>
      </c>
      <c r="F350" s="47">
        <f t="shared" si="21"/>
        <v>0.27993686217322777</v>
      </c>
      <c r="G350" s="51">
        <f>'NEG Commercial'!M350</f>
        <v>1</v>
      </c>
      <c r="H350" s="48">
        <f t="shared" si="22"/>
        <v>6.9562313920810263E-6</v>
      </c>
      <c r="I350" s="48">
        <f t="shared" si="23"/>
        <v>0.99750966916163608</v>
      </c>
      <c r="K350" s="72"/>
      <c r="L350" s="72"/>
    </row>
    <row r="351" spans="2:12" x14ac:dyDescent="0.2">
      <c r="B351" s="44">
        <f>'NEG Commercial'!K351</f>
        <v>6859</v>
      </c>
      <c r="C351" s="45">
        <f>IF('NEG Commercial NonWin'!B351&gt;40,40*(Rates!$E$13+Rates!$E$17)+('NEG Commercial NonWin'!B351-40)*(Rates!$E$13+Rates!$E$19),'NEG Commercial NonWin'!B351*(Rates!$E$13+Rates!$E$17))+Rates!$E$26</f>
        <v>3927.2888700000003</v>
      </c>
      <c r="D351" s="45">
        <f>IF('NEG Commercial NonWin'!B351&gt;40,40*(Rates!$F$13+Rates!$F$17)+('NEG Commercial NonWin'!B351-40)*(Rates!$F$13+Rates!$F$19),'NEG Commercial NonWin'!B351*(Rates!$F$13+Rates!$F$17))+Rates!$F$26</f>
        <v>5026.7179799999994</v>
      </c>
      <c r="E351" s="46">
        <f t="shared" si="20"/>
        <v>1099.4291099999991</v>
      </c>
      <c r="F351" s="47">
        <f t="shared" si="21"/>
        <v>0.27994607638831492</v>
      </c>
      <c r="G351" s="51">
        <f>'NEG Commercial'!M351</f>
        <v>2</v>
      </c>
      <c r="H351" s="48">
        <f t="shared" si="22"/>
        <v>1.3912462784162053E-5</v>
      </c>
      <c r="I351" s="48">
        <f t="shared" si="23"/>
        <v>0.99752358162442023</v>
      </c>
      <c r="K351" s="72"/>
      <c r="L351" s="72"/>
    </row>
    <row r="352" spans="2:12" x14ac:dyDescent="0.2">
      <c r="B352" s="44">
        <f>'NEG Commercial'!K352</f>
        <v>6879</v>
      </c>
      <c r="C352" s="45">
        <f>IF('NEG Commercial NonWin'!B352&gt;40,40*(Rates!$E$13+Rates!$E$17)+('NEG Commercial NonWin'!B352-40)*(Rates!$E$13+Rates!$E$19),'NEG Commercial NonWin'!B352*(Rates!$E$13+Rates!$E$17))+Rates!$E$26</f>
        <v>3938.6114700000003</v>
      </c>
      <c r="D352" s="45">
        <f>IF('NEG Commercial NonWin'!B352&gt;40,40*(Rates!$F$13+Rates!$F$17)+('NEG Commercial NonWin'!B352-40)*(Rates!$F$13+Rates!$F$19),'NEG Commercial NonWin'!B352*(Rates!$F$13+Rates!$F$17))+Rates!$F$26</f>
        <v>5041.2463799999987</v>
      </c>
      <c r="E352" s="46">
        <f t="shared" si="20"/>
        <v>1102.6349099999984</v>
      </c>
      <c r="F352" s="47">
        <f t="shared" si="21"/>
        <v>0.27995523762591346</v>
      </c>
      <c r="G352" s="51">
        <f>'NEG Commercial'!M352</f>
        <v>2</v>
      </c>
      <c r="H352" s="48">
        <f t="shared" si="22"/>
        <v>1.3912462784162053E-5</v>
      </c>
      <c r="I352" s="48">
        <f t="shared" si="23"/>
        <v>0.99753749408720438</v>
      </c>
      <c r="K352" s="72"/>
      <c r="L352" s="72"/>
    </row>
    <row r="353" spans="2:12" x14ac:dyDescent="0.2">
      <c r="B353" s="44">
        <f>'NEG Commercial'!K353</f>
        <v>6899</v>
      </c>
      <c r="C353" s="45">
        <f>IF('NEG Commercial NonWin'!B353&gt;40,40*(Rates!$E$13+Rates!$E$17)+('NEG Commercial NonWin'!B353-40)*(Rates!$E$13+Rates!$E$19),'NEG Commercial NonWin'!B353*(Rates!$E$13+Rates!$E$17))+Rates!$E$26</f>
        <v>3949.9340700000002</v>
      </c>
      <c r="D353" s="45">
        <f>IF('NEG Commercial NonWin'!B353&gt;40,40*(Rates!$F$13+Rates!$F$17)+('NEG Commercial NonWin'!B353-40)*(Rates!$F$13+Rates!$F$19),'NEG Commercial NonWin'!B353*(Rates!$F$13+Rates!$F$17))+Rates!$F$26</f>
        <v>5055.7747799999988</v>
      </c>
      <c r="E353" s="46">
        <f t="shared" si="20"/>
        <v>1105.8407099999986</v>
      </c>
      <c r="F353" s="47">
        <f t="shared" si="21"/>
        <v>0.27996434634160833</v>
      </c>
      <c r="G353" s="51">
        <f>'NEG Commercial'!M353</f>
        <v>2</v>
      </c>
      <c r="H353" s="48">
        <f t="shared" si="22"/>
        <v>1.3912462784162053E-5</v>
      </c>
      <c r="I353" s="48">
        <f t="shared" si="23"/>
        <v>0.99755140654998853</v>
      </c>
      <c r="K353" s="72"/>
      <c r="L353" s="72"/>
    </row>
    <row r="354" spans="2:12" x14ac:dyDescent="0.2">
      <c r="B354" s="44">
        <f>'NEG Commercial'!K354</f>
        <v>6939</v>
      </c>
      <c r="C354" s="45">
        <f>IF('NEG Commercial NonWin'!B354&gt;40,40*(Rates!$E$13+Rates!$E$17)+('NEG Commercial NonWin'!B354-40)*(Rates!$E$13+Rates!$E$19),'NEG Commercial NonWin'!B354*(Rates!$E$13+Rates!$E$17))+Rates!$E$26</f>
        <v>3972.5792700000006</v>
      </c>
      <c r="D354" s="45">
        <f>IF('NEG Commercial NonWin'!B354&gt;40,40*(Rates!$F$13+Rates!$F$17)+('NEG Commercial NonWin'!B354-40)*(Rates!$F$13+Rates!$F$19),'NEG Commercial NonWin'!B354*(Rates!$F$13+Rates!$F$17))+Rates!$F$26</f>
        <v>5084.8315799999991</v>
      </c>
      <c r="E354" s="46">
        <f t="shared" si="20"/>
        <v>1112.2523099999985</v>
      </c>
      <c r="F354" s="47">
        <f t="shared" si="21"/>
        <v>0.27998240800365409</v>
      </c>
      <c r="G354" s="51">
        <f>'NEG Commercial'!M354</f>
        <v>3</v>
      </c>
      <c r="H354" s="48">
        <f t="shared" si="22"/>
        <v>2.086869417624308E-5</v>
      </c>
      <c r="I354" s="48">
        <f t="shared" si="23"/>
        <v>0.99757227524416481</v>
      </c>
      <c r="K354" s="72"/>
      <c r="L354" s="72"/>
    </row>
    <row r="355" spans="2:12" x14ac:dyDescent="0.2">
      <c r="B355" s="44">
        <f>'NEG Commercial'!K355</f>
        <v>6979</v>
      </c>
      <c r="C355" s="45">
        <f>IF('NEG Commercial NonWin'!B355&gt;40,40*(Rates!$E$13+Rates!$E$17)+('NEG Commercial NonWin'!B355-40)*(Rates!$E$13+Rates!$E$19),'NEG Commercial NonWin'!B355*(Rates!$E$13+Rates!$E$17))+Rates!$E$26</f>
        <v>3995.2244700000006</v>
      </c>
      <c r="D355" s="45">
        <f>IF('NEG Commercial NonWin'!B355&gt;40,40*(Rates!$F$13+Rates!$F$17)+('NEG Commercial NonWin'!B355-40)*(Rates!$F$13+Rates!$F$19),'NEG Commercial NonWin'!B355*(Rates!$F$13+Rates!$F$17))+Rates!$F$26</f>
        <v>5113.8883799999994</v>
      </c>
      <c r="E355" s="46">
        <f t="shared" si="20"/>
        <v>1118.6639099999989</v>
      </c>
      <c r="F355" s="47">
        <f t="shared" si="21"/>
        <v>0.28000026491627861</v>
      </c>
      <c r="G355" s="51">
        <f>'NEG Commercial'!M355</f>
        <v>2</v>
      </c>
      <c r="H355" s="48">
        <f t="shared" si="22"/>
        <v>1.3912462784162053E-5</v>
      </c>
      <c r="I355" s="48">
        <f t="shared" si="23"/>
        <v>0.99758618770694896</v>
      </c>
      <c r="K355" s="72"/>
      <c r="L355" s="72"/>
    </row>
    <row r="356" spans="2:12" x14ac:dyDescent="0.2">
      <c r="B356" s="44">
        <f>'NEG Commercial'!K356</f>
        <v>6999</v>
      </c>
      <c r="C356" s="45">
        <f>IF('NEG Commercial NonWin'!B356&gt;40,40*(Rates!$E$13+Rates!$E$17)+('NEG Commercial NonWin'!B356-40)*(Rates!$E$13+Rates!$E$19),'NEG Commercial NonWin'!B356*(Rates!$E$13+Rates!$E$17))+Rates!$E$26</f>
        <v>4006.5470700000005</v>
      </c>
      <c r="D356" s="45">
        <f>IF('NEG Commercial NonWin'!B356&gt;40,40*(Rates!$F$13+Rates!$F$17)+('NEG Commercial NonWin'!B356-40)*(Rates!$F$13+Rates!$F$19),'NEG Commercial NonWin'!B356*(Rates!$F$13+Rates!$F$17))+Rates!$F$26</f>
        <v>5128.4167799999987</v>
      </c>
      <c r="E356" s="46">
        <f t="shared" si="20"/>
        <v>1121.8697099999981</v>
      </c>
      <c r="F356" s="47">
        <f t="shared" si="21"/>
        <v>0.28000911767648295</v>
      </c>
      <c r="G356" s="51">
        <f>'NEG Commercial'!M356</f>
        <v>3</v>
      </c>
      <c r="H356" s="48">
        <f t="shared" si="22"/>
        <v>2.086869417624308E-5</v>
      </c>
      <c r="I356" s="48">
        <f t="shared" si="23"/>
        <v>0.99760705640112524</v>
      </c>
      <c r="K356" s="72"/>
      <c r="L356" s="72"/>
    </row>
    <row r="357" spans="2:12" x14ac:dyDescent="0.2">
      <c r="B357" s="44">
        <f>'NEG Commercial'!K357</f>
        <v>7019</v>
      </c>
      <c r="C357" s="45">
        <f>IF('NEG Commercial NonWin'!B357&gt;40,40*(Rates!$E$13+Rates!$E$17)+('NEG Commercial NonWin'!B357-40)*(Rates!$E$13+Rates!$E$19),'NEG Commercial NonWin'!B357*(Rates!$E$13+Rates!$E$17))+Rates!$E$26</f>
        <v>4017.8696700000005</v>
      </c>
      <c r="D357" s="45">
        <f>IF('NEG Commercial NonWin'!B357&gt;40,40*(Rates!$F$13+Rates!$F$17)+('NEG Commercial NonWin'!B357-40)*(Rates!$F$13+Rates!$F$19),'NEG Commercial NonWin'!B357*(Rates!$F$13+Rates!$F$17))+Rates!$F$26</f>
        <v>5142.9451799999988</v>
      </c>
      <c r="E357" s="46">
        <f t="shared" si="20"/>
        <v>1125.0755099999983</v>
      </c>
      <c r="F357" s="47">
        <f t="shared" si="21"/>
        <v>0.28001792054145902</v>
      </c>
      <c r="G357" s="51">
        <f>'NEG Commercial'!M357</f>
        <v>1</v>
      </c>
      <c r="H357" s="48">
        <f t="shared" si="22"/>
        <v>6.9562313920810263E-6</v>
      </c>
      <c r="I357" s="48">
        <f t="shared" si="23"/>
        <v>0.99761401263251737</v>
      </c>
      <c r="K357" s="72"/>
      <c r="L357" s="72"/>
    </row>
    <row r="358" spans="2:12" x14ac:dyDescent="0.2">
      <c r="B358" s="44">
        <f>'NEG Commercial'!K358</f>
        <v>7039</v>
      </c>
      <c r="C358" s="45">
        <f>IF('NEG Commercial NonWin'!B358&gt;40,40*(Rates!$E$13+Rates!$E$17)+('NEG Commercial NonWin'!B358-40)*(Rates!$E$13+Rates!$E$19),'NEG Commercial NonWin'!B358*(Rates!$E$13+Rates!$E$17))+Rates!$E$26</f>
        <v>4029.1922700000005</v>
      </c>
      <c r="D358" s="45">
        <f>IF('NEG Commercial NonWin'!B358&gt;40,40*(Rates!$F$13+Rates!$F$17)+('NEG Commercial NonWin'!B358-40)*(Rates!$F$13+Rates!$F$19),'NEG Commercial NonWin'!B358*(Rates!$F$13+Rates!$F$17))+Rates!$F$26</f>
        <v>5157.4735799999989</v>
      </c>
      <c r="E358" s="46">
        <f t="shared" si="20"/>
        <v>1128.2813099999985</v>
      </c>
      <c r="F358" s="47">
        <f t="shared" si="21"/>
        <v>0.28002667393184449</v>
      </c>
      <c r="G358" s="51">
        <f>'NEG Commercial'!M358</f>
        <v>2</v>
      </c>
      <c r="H358" s="48">
        <f t="shared" si="22"/>
        <v>1.3912462784162053E-5</v>
      </c>
      <c r="I358" s="48">
        <f t="shared" si="23"/>
        <v>0.99762792509530152</v>
      </c>
      <c r="K358" s="72"/>
      <c r="L358" s="72"/>
    </row>
    <row r="359" spans="2:12" x14ac:dyDescent="0.2">
      <c r="B359" s="44">
        <f>'NEG Commercial'!K359</f>
        <v>7059</v>
      </c>
      <c r="C359" s="45">
        <f>IF('NEG Commercial NonWin'!B359&gt;40,40*(Rates!$E$13+Rates!$E$17)+('NEG Commercial NonWin'!B359-40)*(Rates!$E$13+Rates!$E$19),'NEG Commercial NonWin'!B359*(Rates!$E$13+Rates!$E$17))+Rates!$E$26</f>
        <v>4040.5148700000004</v>
      </c>
      <c r="D359" s="45">
        <f>IF('NEG Commercial NonWin'!B359&gt;40,40*(Rates!$F$13+Rates!$F$17)+('NEG Commercial NonWin'!B359-40)*(Rates!$F$13+Rates!$F$19),'NEG Commercial NonWin'!B359*(Rates!$F$13+Rates!$F$17))+Rates!$F$26</f>
        <v>5172.0019799999991</v>
      </c>
      <c r="E359" s="46">
        <f t="shared" si="20"/>
        <v>1131.4871099999987</v>
      </c>
      <c r="F359" s="47">
        <f t="shared" si="21"/>
        <v>0.2800353782635624</v>
      </c>
      <c r="G359" s="51">
        <f>'NEG Commercial'!M359</f>
        <v>3</v>
      </c>
      <c r="H359" s="48">
        <f t="shared" si="22"/>
        <v>2.086869417624308E-5</v>
      </c>
      <c r="I359" s="48">
        <f t="shared" si="23"/>
        <v>0.99764879378947779</v>
      </c>
      <c r="K359" s="72"/>
      <c r="L359" s="72"/>
    </row>
    <row r="360" spans="2:12" x14ac:dyDescent="0.2">
      <c r="B360" s="44">
        <f>'NEG Commercial'!K360</f>
        <v>7079</v>
      </c>
      <c r="C360" s="45">
        <f>IF('NEG Commercial NonWin'!B360&gt;40,40*(Rates!$E$13+Rates!$E$17)+('NEG Commercial NonWin'!B360-40)*(Rates!$E$13+Rates!$E$19),'NEG Commercial NonWin'!B360*(Rates!$E$13+Rates!$E$17))+Rates!$E$26</f>
        <v>4051.8374700000004</v>
      </c>
      <c r="D360" s="45">
        <f>IF('NEG Commercial NonWin'!B360&gt;40,40*(Rates!$F$13+Rates!$F$17)+('NEG Commercial NonWin'!B360-40)*(Rates!$F$13+Rates!$F$19),'NEG Commercial NonWin'!B360*(Rates!$F$13+Rates!$F$17))+Rates!$F$26</f>
        <v>5186.5303799999992</v>
      </c>
      <c r="E360" s="46">
        <f t="shared" si="20"/>
        <v>1134.6929099999988</v>
      </c>
      <c r="F360" s="47">
        <f t="shared" si="21"/>
        <v>0.28004403394788657</v>
      </c>
      <c r="G360" s="51">
        <f>'NEG Commercial'!M360</f>
        <v>2</v>
      </c>
      <c r="H360" s="48">
        <f t="shared" si="22"/>
        <v>1.3912462784162053E-5</v>
      </c>
      <c r="I360" s="48">
        <f t="shared" si="23"/>
        <v>0.99766270625226194</v>
      </c>
      <c r="K360" s="72"/>
      <c r="L360" s="72"/>
    </row>
    <row r="361" spans="2:12" x14ac:dyDescent="0.2">
      <c r="B361" s="44">
        <f>'NEG Commercial'!K361</f>
        <v>7099</v>
      </c>
      <c r="C361" s="45">
        <f>IF('NEG Commercial NonWin'!B361&gt;40,40*(Rates!$E$13+Rates!$E$17)+('NEG Commercial NonWin'!B361-40)*(Rates!$E$13+Rates!$E$19),'NEG Commercial NonWin'!B361*(Rates!$E$13+Rates!$E$17))+Rates!$E$26</f>
        <v>4063.1600700000004</v>
      </c>
      <c r="D361" s="45">
        <f>IF('NEG Commercial NonWin'!B361&gt;40,40*(Rates!$F$13+Rates!$F$17)+('NEG Commercial NonWin'!B361-40)*(Rates!$F$13+Rates!$F$19),'NEG Commercial NonWin'!B361*(Rates!$F$13+Rates!$F$17))+Rates!$F$26</f>
        <v>5201.0587799999994</v>
      </c>
      <c r="E361" s="46">
        <f t="shared" si="20"/>
        <v>1137.898709999999</v>
      </c>
      <c r="F361" s="47">
        <f t="shared" si="21"/>
        <v>0.2800526413915066</v>
      </c>
      <c r="G361" s="51">
        <f>'NEG Commercial'!M361</f>
        <v>2</v>
      </c>
      <c r="H361" s="48">
        <f t="shared" si="22"/>
        <v>1.3912462784162053E-5</v>
      </c>
      <c r="I361" s="48">
        <f t="shared" si="23"/>
        <v>0.99767661871504609</v>
      </c>
      <c r="K361" s="72"/>
      <c r="L361" s="72"/>
    </row>
    <row r="362" spans="2:12" x14ac:dyDescent="0.2">
      <c r="B362" s="44">
        <f>'NEG Commercial'!K362</f>
        <v>7119</v>
      </c>
      <c r="C362" s="45">
        <f>IF('NEG Commercial NonWin'!B362&gt;40,40*(Rates!$E$13+Rates!$E$17)+('NEG Commercial NonWin'!B362-40)*(Rates!$E$13+Rates!$E$19),'NEG Commercial NonWin'!B362*(Rates!$E$13+Rates!$E$17))+Rates!$E$26</f>
        <v>4074.4826700000003</v>
      </c>
      <c r="D362" s="45">
        <f>IF('NEG Commercial NonWin'!B362&gt;40,40*(Rates!$F$13+Rates!$F$17)+('NEG Commercial NonWin'!B362-40)*(Rates!$F$13+Rates!$F$19),'NEG Commercial NonWin'!B362*(Rates!$F$13+Rates!$F$17))+Rates!$F$26</f>
        <v>5215.5871799999986</v>
      </c>
      <c r="E362" s="46">
        <f t="shared" si="20"/>
        <v>1141.1045099999983</v>
      </c>
      <c r="F362" s="47">
        <f t="shared" si="21"/>
        <v>0.28006120099659138</v>
      </c>
      <c r="G362" s="51">
        <f>'NEG Commercial'!M362</f>
        <v>2</v>
      </c>
      <c r="H362" s="48">
        <f t="shared" si="22"/>
        <v>1.3912462784162053E-5</v>
      </c>
      <c r="I362" s="48">
        <f t="shared" si="23"/>
        <v>0.99769053117783024</v>
      </c>
      <c r="K362" s="72"/>
      <c r="L362" s="72"/>
    </row>
    <row r="363" spans="2:12" x14ac:dyDescent="0.2">
      <c r="B363" s="44">
        <f>'NEG Commercial'!K363</f>
        <v>7179</v>
      </c>
      <c r="C363" s="45">
        <f>IF('NEG Commercial NonWin'!B363&gt;40,40*(Rates!$E$13+Rates!$E$17)+('NEG Commercial NonWin'!B363-40)*(Rates!$E$13+Rates!$E$19),'NEG Commercial NonWin'!B363*(Rates!$E$13+Rates!$E$17))+Rates!$E$26</f>
        <v>4108.4504700000007</v>
      </c>
      <c r="D363" s="45">
        <f>IF('NEG Commercial NonWin'!B363&gt;40,40*(Rates!$F$13+Rates!$F$17)+('NEG Commercial NonWin'!B363-40)*(Rates!$F$13+Rates!$F$19),'NEG Commercial NonWin'!B363*(Rates!$F$13+Rates!$F$17))+Rates!$F$26</f>
        <v>5259.1723799999991</v>
      </c>
      <c r="E363" s="46">
        <f t="shared" si="20"/>
        <v>1150.7219099999984</v>
      </c>
      <c r="F363" s="47">
        <f t="shared" si="21"/>
        <v>0.28008659673582437</v>
      </c>
      <c r="G363" s="51">
        <f>'NEG Commercial'!M363</f>
        <v>3</v>
      </c>
      <c r="H363" s="48">
        <f t="shared" si="22"/>
        <v>2.086869417624308E-5</v>
      </c>
      <c r="I363" s="48">
        <f t="shared" si="23"/>
        <v>0.99771139987200652</v>
      </c>
      <c r="K363" s="72"/>
      <c r="L363" s="72"/>
    </row>
    <row r="364" spans="2:12" x14ac:dyDescent="0.2">
      <c r="B364" s="44">
        <f>'NEG Commercial'!K364</f>
        <v>7219</v>
      </c>
      <c r="C364" s="45">
        <f>IF('NEG Commercial NonWin'!B364&gt;40,40*(Rates!$E$13+Rates!$E$17)+('NEG Commercial NonWin'!B364-40)*(Rates!$E$13+Rates!$E$19),'NEG Commercial NonWin'!B364*(Rates!$E$13+Rates!$E$17))+Rates!$E$26</f>
        <v>4131.0956699999997</v>
      </c>
      <c r="D364" s="45">
        <f>IF('NEG Commercial NonWin'!B364&gt;40,40*(Rates!$F$13+Rates!$F$17)+('NEG Commercial NonWin'!B364-40)*(Rates!$F$13+Rates!$F$19),'NEG Commercial NonWin'!B364*(Rates!$F$13+Rates!$F$17))+Rates!$F$26</f>
        <v>5288.2291799999994</v>
      </c>
      <c r="E364" s="46">
        <f t="shared" si="20"/>
        <v>1157.1335099999997</v>
      </c>
      <c r="F364" s="47">
        <f t="shared" si="21"/>
        <v>0.2801032952112677</v>
      </c>
      <c r="G364" s="51">
        <f>'NEG Commercial'!M364</f>
        <v>1</v>
      </c>
      <c r="H364" s="48">
        <f t="shared" si="22"/>
        <v>6.9562313920810263E-6</v>
      </c>
      <c r="I364" s="48">
        <f t="shared" si="23"/>
        <v>0.99771835610339865</v>
      </c>
      <c r="K364" s="72"/>
      <c r="L364" s="72"/>
    </row>
    <row r="365" spans="2:12" x14ac:dyDescent="0.2">
      <c r="B365" s="44">
        <f>'NEG Commercial'!K365</f>
        <v>7239</v>
      </c>
      <c r="C365" s="45">
        <f>IF('NEG Commercial NonWin'!B365&gt;40,40*(Rates!$E$13+Rates!$E$17)+('NEG Commercial NonWin'!B365-40)*(Rates!$E$13+Rates!$E$19),'NEG Commercial NonWin'!B365*(Rates!$E$13+Rates!$E$17))+Rates!$E$26</f>
        <v>4142.4182700000001</v>
      </c>
      <c r="D365" s="45">
        <f>IF('NEG Commercial NonWin'!B365&gt;40,40*(Rates!$F$13+Rates!$F$17)+('NEG Commercial NonWin'!B365-40)*(Rates!$F$13+Rates!$F$19),'NEG Commercial NonWin'!B365*(Rates!$F$13+Rates!$F$17))+Rates!$F$26</f>
        <v>5302.7575799999986</v>
      </c>
      <c r="E365" s="46">
        <f t="shared" si="20"/>
        <v>1160.3393099999985</v>
      </c>
      <c r="F365" s="47">
        <f t="shared" si="21"/>
        <v>0.28011157598529962</v>
      </c>
      <c r="G365" s="51">
        <f>'NEG Commercial'!M365</f>
        <v>3</v>
      </c>
      <c r="H365" s="48">
        <f t="shared" si="22"/>
        <v>2.086869417624308E-5</v>
      </c>
      <c r="I365" s="48">
        <f t="shared" si="23"/>
        <v>0.99773922479757493</v>
      </c>
      <c r="K365" s="72"/>
      <c r="L365" s="72"/>
    </row>
    <row r="366" spans="2:12" x14ac:dyDescent="0.2">
      <c r="B366" s="44">
        <f>'NEG Commercial'!K366</f>
        <v>7259</v>
      </c>
      <c r="C366" s="45">
        <f>IF('NEG Commercial NonWin'!B366&gt;40,40*(Rates!$E$13+Rates!$E$17)+('NEG Commercial NonWin'!B366-40)*(Rates!$E$13+Rates!$E$19),'NEG Commercial NonWin'!B366*(Rates!$E$13+Rates!$E$17))+Rates!$E$26</f>
        <v>4153.7408699999996</v>
      </c>
      <c r="D366" s="45">
        <f>IF('NEG Commercial NonWin'!B366&gt;40,40*(Rates!$F$13+Rates!$F$17)+('NEG Commercial NonWin'!B366-40)*(Rates!$F$13+Rates!$F$19),'NEG Commercial NonWin'!B366*(Rates!$F$13+Rates!$F$17))+Rates!$F$26</f>
        <v>5317.2859799999987</v>
      </c>
      <c r="E366" s="46">
        <f t="shared" si="20"/>
        <v>1163.5451099999991</v>
      </c>
      <c r="F366" s="47">
        <f t="shared" si="21"/>
        <v>0.28011981161453609</v>
      </c>
      <c r="G366" s="51">
        <f>'NEG Commercial'!M366</f>
        <v>2</v>
      </c>
      <c r="H366" s="48">
        <f t="shared" si="22"/>
        <v>1.3912462784162053E-5</v>
      </c>
      <c r="I366" s="48">
        <f t="shared" si="23"/>
        <v>0.99775313726035908</v>
      </c>
      <c r="K366" s="72"/>
      <c r="L366" s="72"/>
    </row>
    <row r="367" spans="2:12" x14ac:dyDescent="0.2">
      <c r="B367" s="44">
        <f>'NEG Commercial'!K367</f>
        <v>7279</v>
      </c>
      <c r="C367" s="45">
        <f>IF('NEG Commercial NonWin'!B367&gt;40,40*(Rates!$E$13+Rates!$E$17)+('NEG Commercial NonWin'!B367-40)*(Rates!$E$13+Rates!$E$19),'NEG Commercial NonWin'!B367*(Rates!$E$13+Rates!$E$17))+Rates!$E$26</f>
        <v>4165.0634700000001</v>
      </c>
      <c r="D367" s="45">
        <f>IF('NEG Commercial NonWin'!B367&gt;40,40*(Rates!$F$13+Rates!$F$17)+('NEG Commercial NonWin'!B367-40)*(Rates!$F$13+Rates!$F$19),'NEG Commercial NonWin'!B367*(Rates!$F$13+Rates!$F$17))+Rates!$F$26</f>
        <v>5331.8143799999989</v>
      </c>
      <c r="E367" s="46">
        <f t="shared" si="20"/>
        <v>1166.7509099999988</v>
      </c>
      <c r="F367" s="47">
        <f t="shared" si="21"/>
        <v>0.28012800246715058</v>
      </c>
      <c r="G367" s="51">
        <f>'NEG Commercial'!M367</f>
        <v>1</v>
      </c>
      <c r="H367" s="48">
        <f t="shared" si="22"/>
        <v>6.9562313920810263E-6</v>
      </c>
      <c r="I367" s="48">
        <f t="shared" si="23"/>
        <v>0.99776009349175121</v>
      </c>
      <c r="K367" s="72"/>
      <c r="L367" s="72"/>
    </row>
    <row r="368" spans="2:12" x14ac:dyDescent="0.2">
      <c r="B368" s="44">
        <f>'NEG Commercial'!K368</f>
        <v>7299</v>
      </c>
      <c r="C368" s="45">
        <f>IF('NEG Commercial NonWin'!B368&gt;40,40*(Rates!$E$13+Rates!$E$17)+('NEG Commercial NonWin'!B368-40)*(Rates!$E$13+Rates!$E$19),'NEG Commercial NonWin'!B368*(Rates!$E$13+Rates!$E$17))+Rates!$E$26</f>
        <v>4176.3860699999996</v>
      </c>
      <c r="D368" s="45">
        <f>IF('NEG Commercial NonWin'!B368&gt;40,40*(Rates!$F$13+Rates!$F$17)+('NEG Commercial NonWin'!B368-40)*(Rates!$F$13+Rates!$F$19),'NEG Commercial NonWin'!B368*(Rates!$F$13+Rates!$F$17))+Rates!$F$26</f>
        <v>5346.342779999999</v>
      </c>
      <c r="E368" s="46">
        <f t="shared" si="20"/>
        <v>1169.9567099999995</v>
      </c>
      <c r="F368" s="47">
        <f t="shared" si="21"/>
        <v>0.28013614890732541</v>
      </c>
      <c r="G368" s="51">
        <f>'NEG Commercial'!M368</f>
        <v>2</v>
      </c>
      <c r="H368" s="48">
        <f t="shared" si="22"/>
        <v>1.3912462784162053E-5</v>
      </c>
      <c r="I368" s="48">
        <f t="shared" si="23"/>
        <v>0.99777400595453536</v>
      </c>
      <c r="K368" s="72"/>
      <c r="L368" s="72"/>
    </row>
    <row r="369" spans="2:12" x14ac:dyDescent="0.2">
      <c r="B369" s="44">
        <f>'NEG Commercial'!K369</f>
        <v>7319</v>
      </c>
      <c r="C369" s="45">
        <f>IF('NEG Commercial NonWin'!B369&gt;40,40*(Rates!$E$13+Rates!$E$17)+('NEG Commercial NonWin'!B369-40)*(Rates!$E$13+Rates!$E$19),'NEG Commercial NonWin'!B369*(Rates!$E$13+Rates!$E$17))+Rates!$E$26</f>
        <v>4187.70867</v>
      </c>
      <c r="D369" s="45">
        <f>IF('NEG Commercial NonWin'!B369&gt;40,40*(Rates!$F$13+Rates!$F$17)+('NEG Commercial NonWin'!B369-40)*(Rates!$F$13+Rates!$F$19),'NEG Commercial NonWin'!B369*(Rates!$F$13+Rates!$F$17))+Rates!$F$26</f>
        <v>5360.8711799999992</v>
      </c>
      <c r="E369" s="46">
        <f t="shared" si="20"/>
        <v>1173.1625099999992</v>
      </c>
      <c r="F369" s="47">
        <f t="shared" si="21"/>
        <v>0.28014425129530302</v>
      </c>
      <c r="G369" s="51">
        <f>'NEG Commercial'!M369</f>
        <v>1</v>
      </c>
      <c r="H369" s="48">
        <f t="shared" si="22"/>
        <v>6.9562313920810263E-6</v>
      </c>
      <c r="I369" s="48">
        <f t="shared" si="23"/>
        <v>0.99778096218592749</v>
      </c>
      <c r="K369" s="72"/>
      <c r="L369" s="72"/>
    </row>
    <row r="370" spans="2:12" x14ac:dyDescent="0.2">
      <c r="B370" s="44">
        <f>'NEG Commercial'!K370</f>
        <v>7439</v>
      </c>
      <c r="C370" s="45">
        <f>IF('NEG Commercial NonWin'!B370&gt;40,40*(Rates!$E$13+Rates!$E$17)+('NEG Commercial NonWin'!B370-40)*(Rates!$E$13+Rates!$E$19),'NEG Commercial NonWin'!B370*(Rates!$E$13+Rates!$E$17))+Rates!$E$26</f>
        <v>4255.6442699999998</v>
      </c>
      <c r="D370" s="45">
        <f>IF('NEG Commercial NonWin'!B370&gt;40,40*(Rates!$F$13+Rates!$F$17)+('NEG Commercial NonWin'!B370-40)*(Rates!$F$13+Rates!$F$19),'NEG Commercial NonWin'!B370*(Rates!$F$13+Rates!$F$17))+Rates!$F$26</f>
        <v>5448.0415799999992</v>
      </c>
      <c r="E370" s="46">
        <f t="shared" si="20"/>
        <v>1192.3973099999994</v>
      </c>
      <c r="F370" s="47">
        <f t="shared" si="21"/>
        <v>0.28019196021757697</v>
      </c>
      <c r="G370" s="51">
        <f>'NEG Commercial'!M370</f>
        <v>1</v>
      </c>
      <c r="H370" s="48">
        <f t="shared" si="22"/>
        <v>6.9562313920810263E-6</v>
      </c>
      <c r="I370" s="48">
        <f t="shared" si="23"/>
        <v>0.99778791841731962</v>
      </c>
      <c r="K370" s="72"/>
      <c r="L370" s="72"/>
    </row>
    <row r="371" spans="2:12" x14ac:dyDescent="0.2">
      <c r="B371" s="44">
        <f>'NEG Commercial'!K371</f>
        <v>7459</v>
      </c>
      <c r="C371" s="45">
        <f>IF('NEG Commercial NonWin'!B371&gt;40,40*(Rates!$E$13+Rates!$E$17)+('NEG Commercial NonWin'!B371-40)*(Rates!$E$13+Rates!$E$19),'NEG Commercial NonWin'!B371*(Rates!$E$13+Rates!$E$17))+Rates!$E$26</f>
        <v>4266.9668700000002</v>
      </c>
      <c r="D371" s="45">
        <f>IF('NEG Commercial NonWin'!B371&gt;40,40*(Rates!$F$13+Rates!$F$17)+('NEG Commercial NonWin'!B371-40)*(Rates!$F$13+Rates!$F$19),'NEG Commercial NonWin'!B371*(Rates!$F$13+Rates!$F$17))+Rates!$F$26</f>
        <v>5462.5699799999993</v>
      </c>
      <c r="E371" s="46">
        <f t="shared" si="20"/>
        <v>1195.6031099999991</v>
      </c>
      <c r="F371" s="47">
        <f t="shared" si="21"/>
        <v>0.28019976400707303</v>
      </c>
      <c r="G371" s="51">
        <f>'NEG Commercial'!M371</f>
        <v>1</v>
      </c>
      <c r="H371" s="48">
        <f t="shared" si="22"/>
        <v>6.9562313920810263E-6</v>
      </c>
      <c r="I371" s="48">
        <f t="shared" si="23"/>
        <v>0.99779487464871175</v>
      </c>
      <c r="K371" s="72"/>
      <c r="L371" s="72"/>
    </row>
    <row r="372" spans="2:12" x14ac:dyDescent="0.2">
      <c r="B372" s="44">
        <f>'NEG Commercial'!K372</f>
        <v>7479</v>
      </c>
      <c r="C372" s="45">
        <f>IF('NEG Commercial NonWin'!B372&gt;40,40*(Rates!$E$13+Rates!$E$17)+('NEG Commercial NonWin'!B372-40)*(Rates!$E$13+Rates!$E$19),'NEG Commercial NonWin'!B372*(Rates!$E$13+Rates!$E$17))+Rates!$E$26</f>
        <v>4278.2894699999997</v>
      </c>
      <c r="D372" s="45">
        <f>IF('NEG Commercial NonWin'!B372&gt;40,40*(Rates!$F$13+Rates!$F$17)+('NEG Commercial NonWin'!B372-40)*(Rates!$F$13+Rates!$F$19),'NEG Commercial NonWin'!B372*(Rates!$F$13+Rates!$F$17))+Rates!$F$26</f>
        <v>5477.0983799999985</v>
      </c>
      <c r="E372" s="46">
        <f t="shared" si="20"/>
        <v>1198.8089099999988</v>
      </c>
      <c r="F372" s="47">
        <f t="shared" si="21"/>
        <v>0.28020752649072128</v>
      </c>
      <c r="G372" s="51">
        <f>'NEG Commercial'!M372</f>
        <v>1</v>
      </c>
      <c r="H372" s="48">
        <f t="shared" si="22"/>
        <v>6.9562313920810263E-6</v>
      </c>
      <c r="I372" s="48">
        <f t="shared" si="23"/>
        <v>0.99780183088010388</v>
      </c>
      <c r="K372" s="72"/>
      <c r="L372" s="72"/>
    </row>
    <row r="373" spans="2:12" x14ac:dyDescent="0.2">
      <c r="B373" s="44">
        <f>'NEG Commercial'!K373</f>
        <v>7499</v>
      </c>
      <c r="C373" s="45">
        <f>IF('NEG Commercial NonWin'!B373&gt;40,40*(Rates!$E$13+Rates!$E$17)+('NEG Commercial NonWin'!B373-40)*(Rates!$E$13+Rates!$E$19),'NEG Commercial NonWin'!B373*(Rates!$E$13+Rates!$E$17))+Rates!$E$26</f>
        <v>4289.6120700000001</v>
      </c>
      <c r="D373" s="45">
        <f>IF('NEG Commercial NonWin'!B373&gt;40,40*(Rates!$F$13+Rates!$F$17)+('NEG Commercial NonWin'!B373-40)*(Rates!$F$13+Rates!$F$19),'NEG Commercial NonWin'!B373*(Rates!$F$13+Rates!$F$17))+Rates!$F$26</f>
        <v>5491.6267799999987</v>
      </c>
      <c r="E373" s="46">
        <f t="shared" si="20"/>
        <v>1202.0147099999986</v>
      </c>
      <c r="F373" s="47">
        <f t="shared" si="21"/>
        <v>0.28021524799560688</v>
      </c>
      <c r="G373" s="51">
        <f>'NEG Commercial'!M373</f>
        <v>1</v>
      </c>
      <c r="H373" s="48">
        <f t="shared" si="22"/>
        <v>6.9562313920810263E-6</v>
      </c>
      <c r="I373" s="48">
        <f t="shared" si="23"/>
        <v>0.99780878711149601</v>
      </c>
      <c r="K373" s="72"/>
      <c r="L373" s="72"/>
    </row>
    <row r="374" spans="2:12" x14ac:dyDescent="0.2">
      <c r="B374" s="44">
        <f>'NEG Commercial'!K374</f>
        <v>7519</v>
      </c>
      <c r="C374" s="45">
        <f>IF('NEG Commercial NonWin'!B374&gt;40,40*(Rates!$E$13+Rates!$E$17)+('NEG Commercial NonWin'!B374-40)*(Rates!$E$13+Rates!$E$19),'NEG Commercial NonWin'!B374*(Rates!$E$13+Rates!$E$17))+Rates!$E$26</f>
        <v>4300.9346699999996</v>
      </c>
      <c r="D374" s="45">
        <f>IF('NEG Commercial NonWin'!B374&gt;40,40*(Rates!$F$13+Rates!$F$17)+('NEG Commercial NonWin'!B374-40)*(Rates!$F$13+Rates!$F$19),'NEG Commercial NonWin'!B374*(Rates!$F$13+Rates!$F$17))+Rates!$F$26</f>
        <v>5506.1551799999988</v>
      </c>
      <c r="E374" s="46">
        <f t="shared" si="20"/>
        <v>1205.2205099999992</v>
      </c>
      <c r="F374" s="47">
        <f t="shared" si="21"/>
        <v>0.28022292884537103</v>
      </c>
      <c r="G374" s="51">
        <f>'NEG Commercial'!M374</f>
        <v>1</v>
      </c>
      <c r="H374" s="48">
        <f t="shared" si="22"/>
        <v>6.9562313920810263E-6</v>
      </c>
      <c r="I374" s="48">
        <f t="shared" si="23"/>
        <v>0.99781574334288814</v>
      </c>
      <c r="K374" s="72"/>
      <c r="L374" s="72"/>
    </row>
    <row r="375" spans="2:12" x14ac:dyDescent="0.2">
      <c r="B375" s="44">
        <f>'NEG Commercial'!K375</f>
        <v>7539</v>
      </c>
      <c r="C375" s="45">
        <f>IF('NEG Commercial NonWin'!B375&gt;40,40*(Rates!$E$13+Rates!$E$17)+('NEG Commercial NonWin'!B375-40)*(Rates!$E$13+Rates!$E$19),'NEG Commercial NonWin'!B375*(Rates!$E$13+Rates!$E$17))+Rates!$E$26</f>
        <v>4312.2572700000001</v>
      </c>
      <c r="D375" s="45">
        <f>IF('NEG Commercial NonWin'!B375&gt;40,40*(Rates!$F$13+Rates!$F$17)+('NEG Commercial NonWin'!B375-40)*(Rates!$F$13+Rates!$F$19),'NEG Commercial NonWin'!B375*(Rates!$F$13+Rates!$F$17))+Rates!$F$26</f>
        <v>5520.683579999999</v>
      </c>
      <c r="E375" s="46">
        <f t="shared" si="20"/>
        <v>1208.4263099999989</v>
      </c>
      <c r="F375" s="47">
        <f t="shared" si="21"/>
        <v>0.28023056936025503</v>
      </c>
      <c r="G375" s="51">
        <f>'NEG Commercial'!M375</f>
        <v>2</v>
      </c>
      <c r="H375" s="48">
        <f t="shared" si="22"/>
        <v>1.3912462784162053E-5</v>
      </c>
      <c r="I375" s="48">
        <f t="shared" si="23"/>
        <v>0.99782965580567229</v>
      </c>
      <c r="K375" s="72"/>
      <c r="L375" s="72"/>
    </row>
    <row r="376" spans="2:12" x14ac:dyDescent="0.2">
      <c r="B376" s="44">
        <f>'NEG Commercial'!K376</f>
        <v>7559</v>
      </c>
      <c r="C376" s="45">
        <f>IF('NEG Commercial NonWin'!B376&gt;40,40*(Rates!$E$13+Rates!$E$17)+('NEG Commercial NonWin'!B376-40)*(Rates!$E$13+Rates!$E$19),'NEG Commercial NonWin'!B376*(Rates!$E$13+Rates!$E$17))+Rates!$E$26</f>
        <v>4323.5798699999996</v>
      </c>
      <c r="D376" s="45">
        <f>IF('NEG Commercial NonWin'!B376&gt;40,40*(Rates!$F$13+Rates!$F$17)+('NEG Commercial NonWin'!B376-40)*(Rates!$F$13+Rates!$F$19),'NEG Commercial NonWin'!B376*(Rates!$F$13+Rates!$F$17))+Rates!$F$26</f>
        <v>5535.2119799999991</v>
      </c>
      <c r="E376" s="46">
        <f t="shared" si="20"/>
        <v>1211.6321099999996</v>
      </c>
      <c r="F376" s="47">
        <f t="shared" si="21"/>
        <v>0.28023816985714656</v>
      </c>
      <c r="G376" s="51">
        <f>'NEG Commercial'!M376</f>
        <v>1</v>
      </c>
      <c r="H376" s="48">
        <f t="shared" si="22"/>
        <v>6.9562313920810263E-6</v>
      </c>
      <c r="I376" s="48">
        <f t="shared" si="23"/>
        <v>0.99783661203706442</v>
      </c>
      <c r="K376" s="72"/>
      <c r="L376" s="72"/>
    </row>
    <row r="377" spans="2:12" x14ac:dyDescent="0.2">
      <c r="B377" s="44">
        <f>'NEG Commercial'!K377</f>
        <v>7579</v>
      </c>
      <c r="C377" s="45">
        <f>IF('NEG Commercial NonWin'!B377&gt;40,40*(Rates!$E$13+Rates!$E$17)+('NEG Commercial NonWin'!B377-40)*(Rates!$E$13+Rates!$E$19),'NEG Commercial NonWin'!B377*(Rates!$E$13+Rates!$E$17))+Rates!$E$26</f>
        <v>4334.90247</v>
      </c>
      <c r="D377" s="45">
        <f>IF('NEG Commercial NonWin'!B377&gt;40,40*(Rates!$F$13+Rates!$F$17)+('NEG Commercial NonWin'!B377-40)*(Rates!$F$13+Rates!$F$19),'NEG Commercial NonWin'!B377*(Rates!$F$13+Rates!$F$17))+Rates!$F$26</f>
        <v>5549.7403799999993</v>
      </c>
      <c r="E377" s="46">
        <f t="shared" si="20"/>
        <v>1214.8379099999993</v>
      </c>
      <c r="F377" s="47">
        <f t="shared" si="21"/>
        <v>0.2802457306496216</v>
      </c>
      <c r="G377" s="51">
        <f>'NEG Commercial'!M377</f>
        <v>1</v>
      </c>
      <c r="H377" s="48">
        <f t="shared" si="22"/>
        <v>6.9562313920810263E-6</v>
      </c>
      <c r="I377" s="48">
        <f t="shared" si="23"/>
        <v>0.99784356826845655</v>
      </c>
      <c r="K377" s="72"/>
      <c r="L377" s="72"/>
    </row>
    <row r="378" spans="2:12" x14ac:dyDescent="0.2">
      <c r="B378" s="44">
        <f>'NEG Commercial'!K378</f>
        <v>7599</v>
      </c>
      <c r="C378" s="45">
        <f>IF('NEG Commercial NonWin'!B378&gt;40,40*(Rates!$E$13+Rates!$E$17)+('NEG Commercial NonWin'!B378-40)*(Rates!$E$13+Rates!$E$19),'NEG Commercial NonWin'!B378*(Rates!$E$13+Rates!$E$17))+Rates!$E$26</f>
        <v>4346.2250700000004</v>
      </c>
      <c r="D378" s="45">
        <f>IF('NEG Commercial NonWin'!B378&gt;40,40*(Rates!$F$13+Rates!$F$17)+('NEG Commercial NonWin'!B378-40)*(Rates!$F$13+Rates!$F$19),'NEG Commercial NonWin'!B378*(Rates!$F$13+Rates!$F$17))+Rates!$F$26</f>
        <v>5564.2687799999985</v>
      </c>
      <c r="E378" s="46">
        <f t="shared" si="20"/>
        <v>1218.0437099999981</v>
      </c>
      <c r="F378" s="47">
        <f t="shared" si="21"/>
        <v>0.28025325204798884</v>
      </c>
      <c r="G378" s="51">
        <f>'NEG Commercial'!M378</f>
        <v>1</v>
      </c>
      <c r="H378" s="48">
        <f t="shared" si="22"/>
        <v>6.9562313920810263E-6</v>
      </c>
      <c r="I378" s="48">
        <f t="shared" si="23"/>
        <v>0.99785052449984868</v>
      </c>
      <c r="K378" s="72"/>
      <c r="L378" s="72"/>
    </row>
    <row r="379" spans="2:12" x14ac:dyDescent="0.2">
      <c r="B379" s="44">
        <f>'NEG Commercial'!K379</f>
        <v>7619</v>
      </c>
      <c r="C379" s="45">
        <f>IF('NEG Commercial NonWin'!B379&gt;40,40*(Rates!$E$13+Rates!$E$17)+('NEG Commercial NonWin'!B379-40)*(Rates!$E$13+Rates!$E$19),'NEG Commercial NonWin'!B379*(Rates!$E$13+Rates!$E$17))+Rates!$E$26</f>
        <v>4357.5476699999999</v>
      </c>
      <c r="D379" s="45">
        <f>IF('NEG Commercial NonWin'!B379&gt;40,40*(Rates!$F$13+Rates!$F$17)+('NEG Commercial NonWin'!B379-40)*(Rates!$F$13+Rates!$F$19),'NEG Commercial NonWin'!B379*(Rates!$F$13+Rates!$F$17))+Rates!$F$26</f>
        <v>5578.7971799999987</v>
      </c>
      <c r="E379" s="46">
        <f t="shared" si="20"/>
        <v>1221.2495099999987</v>
      </c>
      <c r="F379" s="47">
        <f t="shared" si="21"/>
        <v>0.28026073435933263</v>
      </c>
      <c r="G379" s="51">
        <f>'NEG Commercial'!M379</f>
        <v>3</v>
      </c>
      <c r="H379" s="48">
        <f t="shared" si="22"/>
        <v>2.086869417624308E-5</v>
      </c>
      <c r="I379" s="48">
        <f t="shared" si="23"/>
        <v>0.99787139319402496</v>
      </c>
      <c r="K379" s="72"/>
      <c r="L379" s="72"/>
    </row>
    <row r="380" spans="2:12" x14ac:dyDescent="0.2">
      <c r="B380" s="44">
        <f>'NEG Commercial'!K380</f>
        <v>7639</v>
      </c>
      <c r="C380" s="45">
        <f>IF('NEG Commercial NonWin'!B380&gt;40,40*(Rates!$E$13+Rates!$E$17)+('NEG Commercial NonWin'!B380-40)*(Rates!$E$13+Rates!$E$19),'NEG Commercial NonWin'!B380*(Rates!$E$13+Rates!$E$17))+Rates!$E$26</f>
        <v>4368.8702700000003</v>
      </c>
      <c r="D380" s="45">
        <f>IF('NEG Commercial NonWin'!B380&gt;40,40*(Rates!$F$13+Rates!$F$17)+('NEG Commercial NonWin'!B380-40)*(Rates!$F$13+Rates!$F$19),'NEG Commercial NonWin'!B380*(Rates!$F$13+Rates!$F$17))+Rates!$F$26</f>
        <v>5593.3255799999988</v>
      </c>
      <c r="E380" s="46">
        <f t="shared" si="20"/>
        <v>1224.4553099999985</v>
      </c>
      <c r="F380" s="47">
        <f t="shared" si="21"/>
        <v>0.28026817788755226</v>
      </c>
      <c r="G380" s="51">
        <f>'NEG Commercial'!M380</f>
        <v>3</v>
      </c>
      <c r="H380" s="48">
        <f t="shared" si="22"/>
        <v>2.086869417624308E-5</v>
      </c>
      <c r="I380" s="48">
        <f t="shared" si="23"/>
        <v>0.99789226188820124</v>
      </c>
      <c r="K380" s="72"/>
      <c r="L380" s="72"/>
    </row>
    <row r="381" spans="2:12" x14ac:dyDescent="0.2">
      <c r="B381" s="44">
        <f>'NEG Commercial'!K381</f>
        <v>7659</v>
      </c>
      <c r="C381" s="45">
        <f>IF('NEG Commercial NonWin'!B381&gt;40,40*(Rates!$E$13+Rates!$E$17)+('NEG Commercial NonWin'!B381-40)*(Rates!$E$13+Rates!$E$19),'NEG Commercial NonWin'!B381*(Rates!$E$13+Rates!$E$17))+Rates!$E$26</f>
        <v>4380.1928699999999</v>
      </c>
      <c r="D381" s="45">
        <f>IF('NEG Commercial NonWin'!B381&gt;40,40*(Rates!$F$13+Rates!$F$17)+('NEG Commercial NonWin'!B381-40)*(Rates!$F$13+Rates!$F$19),'NEG Commercial NonWin'!B381*(Rates!$F$13+Rates!$F$17))+Rates!$F$26</f>
        <v>5607.853979999999</v>
      </c>
      <c r="E381" s="46">
        <f t="shared" si="20"/>
        <v>1227.6611099999991</v>
      </c>
      <c r="F381" s="47">
        <f t="shared" si="21"/>
        <v>0.2802755829334061</v>
      </c>
      <c r="G381" s="51">
        <f>'NEG Commercial'!M381</f>
        <v>1</v>
      </c>
      <c r="H381" s="48">
        <f t="shared" si="22"/>
        <v>6.9562313920810263E-6</v>
      </c>
      <c r="I381" s="48">
        <f t="shared" si="23"/>
        <v>0.99789921811959337</v>
      </c>
      <c r="K381" s="72"/>
      <c r="L381" s="72"/>
    </row>
    <row r="382" spans="2:12" x14ac:dyDescent="0.2">
      <c r="B382" s="44">
        <f>'NEG Commercial'!K382</f>
        <v>7679</v>
      </c>
      <c r="C382" s="45">
        <f>IF('NEG Commercial NonWin'!B382&gt;40,40*(Rates!$E$13+Rates!$E$17)+('NEG Commercial NonWin'!B382-40)*(Rates!$E$13+Rates!$E$19),'NEG Commercial NonWin'!B382*(Rates!$E$13+Rates!$E$17))+Rates!$E$26</f>
        <v>4391.5154700000003</v>
      </c>
      <c r="D382" s="45">
        <f>IF('NEG Commercial NonWin'!B382&gt;40,40*(Rates!$F$13+Rates!$F$17)+('NEG Commercial NonWin'!B382-40)*(Rates!$F$13+Rates!$F$19),'NEG Commercial NonWin'!B382*(Rates!$F$13+Rates!$F$17))+Rates!$F$26</f>
        <v>5622.3823799999991</v>
      </c>
      <c r="E382" s="46">
        <f t="shared" si="20"/>
        <v>1230.8669099999988</v>
      </c>
      <c r="F382" s="47">
        <f t="shared" si="21"/>
        <v>0.28028294979454982</v>
      </c>
      <c r="G382" s="51">
        <f>'NEG Commercial'!M382</f>
        <v>1</v>
      </c>
      <c r="H382" s="48">
        <f t="shared" si="22"/>
        <v>6.9562313920810263E-6</v>
      </c>
      <c r="I382" s="48">
        <f t="shared" si="23"/>
        <v>0.9979061743509855</v>
      </c>
      <c r="K382" s="72"/>
      <c r="L382" s="72"/>
    </row>
    <row r="383" spans="2:12" x14ac:dyDescent="0.2">
      <c r="B383" s="44">
        <f>'NEG Commercial'!K383</f>
        <v>7699</v>
      </c>
      <c r="C383" s="45">
        <f>IF('NEG Commercial NonWin'!B383&gt;40,40*(Rates!$E$13+Rates!$E$17)+('NEG Commercial NonWin'!B383-40)*(Rates!$E$13+Rates!$E$19),'NEG Commercial NonWin'!B383*(Rates!$E$13+Rates!$E$17))+Rates!$E$26</f>
        <v>4402.8380699999998</v>
      </c>
      <c r="D383" s="45">
        <f>IF('NEG Commercial NonWin'!B383&gt;40,40*(Rates!$F$13+Rates!$F$17)+('NEG Commercial NonWin'!B383-40)*(Rates!$F$13+Rates!$F$19),'NEG Commercial NonWin'!B383*(Rates!$F$13+Rates!$F$17))+Rates!$F$26</f>
        <v>5636.9107799999992</v>
      </c>
      <c r="E383" s="46">
        <f t="shared" si="20"/>
        <v>1234.0727099999995</v>
      </c>
      <c r="F383" s="47">
        <f t="shared" si="21"/>
        <v>0.28029027876557805</v>
      </c>
      <c r="G383" s="51">
        <f>'NEG Commercial'!M383</f>
        <v>1</v>
      </c>
      <c r="H383" s="48">
        <f t="shared" si="22"/>
        <v>6.9562313920810263E-6</v>
      </c>
      <c r="I383" s="48">
        <f t="shared" si="23"/>
        <v>0.99791313058237763</v>
      </c>
      <c r="K383" s="72"/>
      <c r="L383" s="72"/>
    </row>
    <row r="384" spans="2:12" x14ac:dyDescent="0.2">
      <c r="B384" s="44">
        <f>'NEG Commercial'!K384</f>
        <v>7739</v>
      </c>
      <c r="C384" s="45">
        <f>IF('NEG Commercial NonWin'!B384&gt;40,40*(Rates!$E$13+Rates!$E$17)+('NEG Commercial NonWin'!B384-40)*(Rates!$E$13+Rates!$E$19),'NEG Commercial NonWin'!B384*(Rates!$E$13+Rates!$E$17))+Rates!$E$26</f>
        <v>4425.4832699999997</v>
      </c>
      <c r="D384" s="45">
        <f>IF('NEG Commercial NonWin'!B384&gt;40,40*(Rates!$F$13+Rates!$F$17)+('NEG Commercial NonWin'!B384-40)*(Rates!$F$13+Rates!$F$19),'NEG Commercial NonWin'!B384*(Rates!$F$13+Rates!$F$17))+Rates!$F$26</f>
        <v>5665.9675799999986</v>
      </c>
      <c r="E384" s="46">
        <f t="shared" si="20"/>
        <v>1240.4843099999989</v>
      </c>
      <c r="F384" s="47">
        <f t="shared" si="21"/>
        <v>0.28030482420058928</v>
      </c>
      <c r="G384" s="51">
        <f>'NEG Commercial'!M384</f>
        <v>1</v>
      </c>
      <c r="H384" s="48">
        <f t="shared" si="22"/>
        <v>6.9562313920810263E-6</v>
      </c>
      <c r="I384" s="48">
        <f t="shared" si="23"/>
        <v>0.99792008681376976</v>
      </c>
      <c r="K384" s="72"/>
      <c r="L384" s="72"/>
    </row>
    <row r="385" spans="2:12" x14ac:dyDescent="0.2">
      <c r="B385" s="44">
        <f>'NEG Commercial'!K385</f>
        <v>7759</v>
      </c>
      <c r="C385" s="45">
        <f>IF('NEG Commercial NonWin'!B385&gt;40,40*(Rates!$E$13+Rates!$E$17)+('NEG Commercial NonWin'!B385-40)*(Rates!$E$13+Rates!$E$19),'NEG Commercial NonWin'!B385*(Rates!$E$13+Rates!$E$17))+Rates!$E$26</f>
        <v>4436.8058700000001</v>
      </c>
      <c r="D385" s="45">
        <f>IF('NEG Commercial NonWin'!B385&gt;40,40*(Rates!$F$13+Rates!$F$17)+('NEG Commercial NonWin'!B385-40)*(Rates!$F$13+Rates!$F$19),'NEG Commercial NonWin'!B385*(Rates!$F$13+Rates!$F$17))+Rates!$F$26</f>
        <v>5680.4959799999988</v>
      </c>
      <c r="E385" s="46">
        <f t="shared" si="20"/>
        <v>1243.6901099999986</v>
      </c>
      <c r="F385" s="47">
        <f t="shared" si="21"/>
        <v>0.28031204123880193</v>
      </c>
      <c r="G385" s="51">
        <f>'NEG Commercial'!M385</f>
        <v>1</v>
      </c>
      <c r="H385" s="48">
        <f t="shared" si="22"/>
        <v>6.9562313920810263E-6</v>
      </c>
      <c r="I385" s="48">
        <f t="shared" si="23"/>
        <v>0.99792704304516189</v>
      </c>
      <c r="K385" s="72"/>
      <c r="L385" s="72"/>
    </row>
    <row r="386" spans="2:12" x14ac:dyDescent="0.2">
      <c r="B386" s="44">
        <f>'NEG Commercial'!K386</f>
        <v>7799</v>
      </c>
      <c r="C386" s="45">
        <f>IF('NEG Commercial NonWin'!B386&gt;40,40*(Rates!$E$13+Rates!$E$17)+('NEG Commercial NonWin'!B386-40)*(Rates!$E$13+Rates!$E$19),'NEG Commercial NonWin'!B386*(Rates!$E$13+Rates!$E$17))+Rates!$E$26</f>
        <v>4459.4510700000001</v>
      </c>
      <c r="D386" s="45">
        <f>IF('NEG Commercial NonWin'!B386&gt;40,40*(Rates!$F$13+Rates!$F$17)+('NEG Commercial NonWin'!B386-40)*(Rates!$F$13+Rates!$F$19),'NEG Commercial NonWin'!B386*(Rates!$F$13+Rates!$F$17))+Rates!$F$26</f>
        <v>5709.5527799999991</v>
      </c>
      <c r="E386" s="46">
        <f t="shared" si="20"/>
        <v>1250.101709999999</v>
      </c>
      <c r="F386" s="47">
        <f t="shared" si="21"/>
        <v>0.28032636537034566</v>
      </c>
      <c r="G386" s="51">
        <f>'NEG Commercial'!M386</f>
        <v>1</v>
      </c>
      <c r="H386" s="48">
        <f t="shared" si="22"/>
        <v>6.9562313920810263E-6</v>
      </c>
      <c r="I386" s="48">
        <f t="shared" si="23"/>
        <v>0.99793399927655402</v>
      </c>
      <c r="K386" s="72"/>
      <c r="L386" s="72"/>
    </row>
    <row r="387" spans="2:12" x14ac:dyDescent="0.2">
      <c r="B387" s="44">
        <f>'NEG Commercial'!K387</f>
        <v>7859</v>
      </c>
      <c r="C387" s="45">
        <f>IF('NEG Commercial NonWin'!B387&gt;40,40*(Rates!$E$13+Rates!$E$17)+('NEG Commercial NonWin'!B387-40)*(Rates!$E$13+Rates!$E$19),'NEG Commercial NonWin'!B387*(Rates!$E$13+Rates!$E$17))+Rates!$E$26</f>
        <v>4493.4188700000004</v>
      </c>
      <c r="D387" s="45">
        <f>IF('NEG Commercial NonWin'!B387&gt;40,40*(Rates!$F$13+Rates!$F$17)+('NEG Commercial NonWin'!B387-40)*(Rates!$F$13+Rates!$F$19),'NEG Commercial NonWin'!B387*(Rates!$F$13+Rates!$F$17))+Rates!$F$26</f>
        <v>5753.1379799999986</v>
      </c>
      <c r="E387" s="46">
        <f t="shared" si="20"/>
        <v>1259.7191099999982</v>
      </c>
      <c r="F387" s="47">
        <f t="shared" si="21"/>
        <v>0.28034758086107342</v>
      </c>
      <c r="G387" s="51">
        <f>'NEG Commercial'!M387</f>
        <v>2</v>
      </c>
      <c r="H387" s="48">
        <f t="shared" si="22"/>
        <v>1.3912462784162053E-5</v>
      </c>
      <c r="I387" s="48">
        <f t="shared" si="23"/>
        <v>0.99794791173933817</v>
      </c>
      <c r="K387" s="72"/>
      <c r="L387" s="72"/>
    </row>
    <row r="388" spans="2:12" x14ac:dyDescent="0.2">
      <c r="B388" s="44">
        <f>'NEG Commercial'!K388</f>
        <v>7879</v>
      </c>
      <c r="C388" s="45">
        <f>IF('NEG Commercial NonWin'!B388&gt;40,40*(Rates!$E$13+Rates!$E$17)+('NEG Commercial NonWin'!B388-40)*(Rates!$E$13+Rates!$E$19),'NEG Commercial NonWin'!B388*(Rates!$E$13+Rates!$E$17))+Rates!$E$26</f>
        <v>4504.7414699999999</v>
      </c>
      <c r="D388" s="45">
        <f>IF('NEG Commercial NonWin'!B388&gt;40,40*(Rates!$F$13+Rates!$F$17)+('NEG Commercial NonWin'!B388-40)*(Rates!$F$13+Rates!$F$19),'NEG Commercial NonWin'!B388*(Rates!$F$13+Rates!$F$17))+Rates!$F$26</f>
        <v>5767.6663799999988</v>
      </c>
      <c r="E388" s="46">
        <f t="shared" si="20"/>
        <v>1262.9249099999988</v>
      </c>
      <c r="F388" s="47">
        <f t="shared" si="21"/>
        <v>0.28035458159155996</v>
      </c>
      <c r="G388" s="51">
        <f>'NEG Commercial'!M388</f>
        <v>2</v>
      </c>
      <c r="H388" s="48">
        <f t="shared" si="22"/>
        <v>1.3912462784162053E-5</v>
      </c>
      <c r="I388" s="48">
        <f t="shared" si="23"/>
        <v>0.99796182420212232</v>
      </c>
      <c r="K388" s="72"/>
      <c r="L388" s="72"/>
    </row>
    <row r="389" spans="2:12" x14ac:dyDescent="0.2">
      <c r="B389" s="44">
        <f>'NEG Commercial'!K389</f>
        <v>7939</v>
      </c>
      <c r="C389" s="45">
        <f>IF('NEG Commercial NonWin'!B389&gt;40,40*(Rates!$E$13+Rates!$E$17)+('NEG Commercial NonWin'!B389-40)*(Rates!$E$13+Rates!$E$19),'NEG Commercial NonWin'!B389*(Rates!$E$13+Rates!$E$17))+Rates!$E$26</f>
        <v>4538.7092700000003</v>
      </c>
      <c r="D389" s="45">
        <f>IF('NEG Commercial NonWin'!B389&gt;40,40*(Rates!$F$13+Rates!$F$17)+('NEG Commercial NonWin'!B389-40)*(Rates!$F$13+Rates!$F$19),'NEG Commercial NonWin'!B389*(Rates!$F$13+Rates!$F$17))+Rates!$F$26</f>
        <v>5811.2515799999992</v>
      </c>
      <c r="E389" s="46">
        <f t="shared" si="20"/>
        <v>1272.5423099999989</v>
      </c>
      <c r="F389" s="47">
        <f t="shared" si="21"/>
        <v>0.28037537420853548</v>
      </c>
      <c r="G389" s="51">
        <f>'NEG Commercial'!M389</f>
        <v>1</v>
      </c>
      <c r="H389" s="48">
        <f t="shared" si="22"/>
        <v>6.9562313920810263E-6</v>
      </c>
      <c r="I389" s="48">
        <f t="shared" si="23"/>
        <v>0.99796878043351445</v>
      </c>
      <c r="K389" s="72"/>
      <c r="L389" s="72"/>
    </row>
    <row r="390" spans="2:12" x14ac:dyDescent="0.2">
      <c r="B390" s="44">
        <f>'NEG Commercial'!K390</f>
        <v>7979</v>
      </c>
      <c r="C390" s="45">
        <f>IF('NEG Commercial NonWin'!B390&gt;40,40*(Rates!$E$13+Rates!$E$17)+('NEG Commercial NonWin'!B390-40)*(Rates!$E$13+Rates!$E$19),'NEG Commercial NonWin'!B390*(Rates!$E$13+Rates!$E$17))+Rates!$E$26</f>
        <v>4561.3544700000002</v>
      </c>
      <c r="D390" s="45">
        <f>IF('NEG Commercial NonWin'!B390&gt;40,40*(Rates!$F$13+Rates!$F$17)+('NEG Commercial NonWin'!B390-40)*(Rates!$F$13+Rates!$F$19),'NEG Commercial NonWin'!B390*(Rates!$F$13+Rates!$F$17))+Rates!$F$26</f>
        <v>5840.3083799999986</v>
      </c>
      <c r="E390" s="46">
        <f t="shared" si="20"/>
        <v>1278.9539099999984</v>
      </c>
      <c r="F390" s="47">
        <f t="shared" si="21"/>
        <v>0.28038906390890472</v>
      </c>
      <c r="G390" s="51">
        <f>'NEG Commercial'!M390</f>
        <v>2</v>
      </c>
      <c r="H390" s="48">
        <f t="shared" si="22"/>
        <v>1.3912462784162053E-5</v>
      </c>
      <c r="I390" s="48">
        <f t="shared" si="23"/>
        <v>0.9979826928962986</v>
      </c>
      <c r="K390" s="72"/>
      <c r="L390" s="72"/>
    </row>
    <row r="391" spans="2:12" x14ac:dyDescent="0.2">
      <c r="B391" s="44">
        <f>'NEG Commercial'!K391</f>
        <v>7999</v>
      </c>
      <c r="C391" s="45">
        <f>IF('NEG Commercial NonWin'!B391&gt;40,40*(Rates!$E$13+Rates!$E$17)+('NEG Commercial NonWin'!B391-40)*(Rates!$E$13+Rates!$E$19),'NEG Commercial NonWin'!B391*(Rates!$E$13+Rates!$E$17))+Rates!$E$26</f>
        <v>4572.6770699999997</v>
      </c>
      <c r="D391" s="45">
        <f>IF('NEG Commercial NonWin'!B391&gt;40,40*(Rates!$F$13+Rates!$F$17)+('NEG Commercial NonWin'!B391-40)*(Rates!$F$13+Rates!$F$19),'NEG Commercial NonWin'!B391*(Rates!$F$13+Rates!$F$17))+Rates!$F$26</f>
        <v>5854.8367799999987</v>
      </c>
      <c r="E391" s="46">
        <f t="shared" ref="E391:E454" si="24">D391-C391</f>
        <v>1282.159709999999</v>
      </c>
      <c r="F391" s="47">
        <f t="shared" ref="F391:F454" si="25">E391/C391</f>
        <v>0.2803958579126164</v>
      </c>
      <c r="G391" s="51">
        <f>'NEG Commercial'!M391</f>
        <v>1</v>
      </c>
      <c r="H391" s="48">
        <f t="shared" si="22"/>
        <v>6.9562313920810263E-6</v>
      </c>
      <c r="I391" s="48">
        <f t="shared" si="23"/>
        <v>0.99798964912769073</v>
      </c>
      <c r="K391" s="72"/>
      <c r="L391" s="72"/>
    </row>
    <row r="392" spans="2:12" x14ac:dyDescent="0.2">
      <c r="B392" s="44">
        <f>'NEG Commercial'!K392</f>
        <v>8019</v>
      </c>
      <c r="C392" s="45">
        <f>IF('NEG Commercial NonWin'!B392&gt;40,40*(Rates!$E$13+Rates!$E$17)+('NEG Commercial NonWin'!B392-40)*(Rates!$E$13+Rates!$E$19),'NEG Commercial NonWin'!B392*(Rates!$E$13+Rates!$E$17))+Rates!$E$26</f>
        <v>4583.9996700000002</v>
      </c>
      <c r="D392" s="45">
        <f>IF('NEG Commercial NonWin'!B392&gt;40,40*(Rates!$F$13+Rates!$F$17)+('NEG Commercial NonWin'!B392-40)*(Rates!$F$13+Rates!$F$19),'NEG Commercial NonWin'!B392*(Rates!$F$13+Rates!$F$17))+Rates!$F$26</f>
        <v>5869.3651799999989</v>
      </c>
      <c r="E392" s="46">
        <f t="shared" si="24"/>
        <v>1285.3655099999987</v>
      </c>
      <c r="F392" s="47">
        <f t="shared" si="25"/>
        <v>0.28040261835359137</v>
      </c>
      <c r="G392" s="51">
        <f>'NEG Commercial'!M392</f>
        <v>1</v>
      </c>
      <c r="H392" s="48">
        <f t="shared" ref="H392:H455" si="26">G392/SUM($G$6:$G$618)</f>
        <v>6.9562313920810263E-6</v>
      </c>
      <c r="I392" s="48">
        <f t="shared" ref="I392:I455" si="27">H392+I391</f>
        <v>0.99799660535908286</v>
      </c>
      <c r="K392" s="72"/>
      <c r="L392" s="72"/>
    </row>
    <row r="393" spans="2:12" x14ac:dyDescent="0.2">
      <c r="B393" s="44">
        <f>'NEG Commercial'!K393</f>
        <v>8039</v>
      </c>
      <c r="C393" s="45">
        <f>IF('NEG Commercial NonWin'!B393&gt;40,40*(Rates!$E$13+Rates!$E$17)+('NEG Commercial NonWin'!B393-40)*(Rates!$E$13+Rates!$E$19),'NEG Commercial NonWin'!B393*(Rates!$E$13+Rates!$E$17))+Rates!$E$26</f>
        <v>4595.3222699999997</v>
      </c>
      <c r="D393" s="45">
        <f>IF('NEG Commercial NonWin'!B393&gt;40,40*(Rates!$F$13+Rates!$F$17)+('NEG Commercial NonWin'!B393-40)*(Rates!$F$13+Rates!$F$19),'NEG Commercial NonWin'!B393*(Rates!$F$13+Rates!$F$17))+Rates!$F$26</f>
        <v>5883.893579999999</v>
      </c>
      <c r="E393" s="46">
        <f t="shared" si="24"/>
        <v>1288.5713099999994</v>
      </c>
      <c r="F393" s="47">
        <f t="shared" si="25"/>
        <v>0.28040934547991986</v>
      </c>
      <c r="G393" s="51">
        <f>'NEG Commercial'!M393</f>
        <v>1</v>
      </c>
      <c r="H393" s="48">
        <f t="shared" si="26"/>
        <v>6.9562313920810263E-6</v>
      </c>
      <c r="I393" s="48">
        <f t="shared" si="27"/>
        <v>0.99800356159047499</v>
      </c>
      <c r="K393" s="72"/>
      <c r="L393" s="72"/>
    </row>
    <row r="394" spans="2:12" x14ac:dyDescent="0.2">
      <c r="B394" s="44">
        <f>'NEG Commercial'!K394</f>
        <v>8099</v>
      </c>
      <c r="C394" s="45">
        <f>IF('NEG Commercial NonWin'!B394&gt;40,40*(Rates!$E$13+Rates!$E$17)+('NEG Commercial NonWin'!B394-40)*(Rates!$E$13+Rates!$E$19),'NEG Commercial NonWin'!B394*(Rates!$E$13+Rates!$E$17))+Rates!$E$26</f>
        <v>4629.29007</v>
      </c>
      <c r="D394" s="45">
        <f>IF('NEG Commercial NonWin'!B394&gt;40,40*(Rates!$F$13+Rates!$F$17)+('NEG Commercial NonWin'!B394-40)*(Rates!$F$13+Rates!$F$19),'NEG Commercial NonWin'!B394*(Rates!$F$13+Rates!$F$17))+Rates!$F$26</f>
        <v>5927.4787799999986</v>
      </c>
      <c r="E394" s="46">
        <f t="shared" si="24"/>
        <v>1298.1887099999985</v>
      </c>
      <c r="F394" s="47">
        <f t="shared" si="25"/>
        <v>0.28042932941551413</v>
      </c>
      <c r="G394" s="51">
        <f>'NEG Commercial'!M394</f>
        <v>1</v>
      </c>
      <c r="H394" s="48">
        <f t="shared" si="26"/>
        <v>6.9562313920810263E-6</v>
      </c>
      <c r="I394" s="48">
        <f t="shared" si="27"/>
        <v>0.99801051782186712</v>
      </c>
      <c r="K394" s="72"/>
      <c r="L394" s="72"/>
    </row>
    <row r="395" spans="2:12" x14ac:dyDescent="0.2">
      <c r="B395" s="44">
        <f>'NEG Commercial'!K395</f>
        <v>8119</v>
      </c>
      <c r="C395" s="45">
        <f>IF('NEG Commercial NonWin'!B395&gt;40,40*(Rates!$E$13+Rates!$E$17)+('NEG Commercial NonWin'!B395-40)*(Rates!$E$13+Rates!$E$19),'NEG Commercial NonWin'!B395*(Rates!$E$13+Rates!$E$17))+Rates!$E$26</f>
        <v>4640.6126700000004</v>
      </c>
      <c r="D395" s="45">
        <f>IF('NEG Commercial NonWin'!B395&gt;40,40*(Rates!$F$13+Rates!$F$17)+('NEG Commercial NonWin'!B395-40)*(Rates!$F$13+Rates!$F$19),'NEG Commercial NonWin'!B395*(Rates!$F$13+Rates!$F$17))+Rates!$F$26</f>
        <v>5942.0071799999987</v>
      </c>
      <c r="E395" s="46">
        <f t="shared" si="24"/>
        <v>1301.3945099999983</v>
      </c>
      <c r="F395" s="47">
        <f t="shared" si="25"/>
        <v>0.28043592571581677</v>
      </c>
      <c r="G395" s="51">
        <f>'NEG Commercial'!M395</f>
        <v>1</v>
      </c>
      <c r="H395" s="48">
        <f t="shared" si="26"/>
        <v>6.9562313920810263E-6</v>
      </c>
      <c r="I395" s="48">
        <f t="shared" si="27"/>
        <v>0.99801747405325925</v>
      </c>
      <c r="K395" s="72"/>
      <c r="L395" s="72"/>
    </row>
    <row r="396" spans="2:12" x14ac:dyDescent="0.2">
      <c r="B396" s="44">
        <f>'NEG Commercial'!K396</f>
        <v>8139</v>
      </c>
      <c r="C396" s="45">
        <f>IF('NEG Commercial NonWin'!B396&gt;40,40*(Rates!$E$13+Rates!$E$17)+('NEG Commercial NonWin'!B396-40)*(Rates!$E$13+Rates!$E$19),'NEG Commercial NonWin'!B396*(Rates!$E$13+Rates!$E$17))+Rates!$E$26</f>
        <v>4651.9352699999999</v>
      </c>
      <c r="D396" s="45">
        <f>IF('NEG Commercial NonWin'!B396&gt;40,40*(Rates!$F$13+Rates!$F$17)+('NEG Commercial NonWin'!B396-40)*(Rates!$F$13+Rates!$F$19),'NEG Commercial NonWin'!B396*(Rates!$F$13+Rates!$F$17))+Rates!$F$26</f>
        <v>5956.5355799999988</v>
      </c>
      <c r="E396" s="46">
        <f t="shared" si="24"/>
        <v>1304.6003099999989</v>
      </c>
      <c r="F396" s="47">
        <f t="shared" si="25"/>
        <v>0.28044248990592657</v>
      </c>
      <c r="G396" s="51">
        <f>'NEG Commercial'!M396</f>
        <v>2</v>
      </c>
      <c r="H396" s="48">
        <f t="shared" si="26"/>
        <v>1.3912462784162053E-5</v>
      </c>
      <c r="I396" s="48">
        <f t="shared" si="27"/>
        <v>0.9980313865160434</v>
      </c>
      <c r="K396" s="72"/>
      <c r="L396" s="72"/>
    </row>
    <row r="397" spans="2:12" x14ac:dyDescent="0.2">
      <c r="B397" s="44">
        <f>'NEG Commercial'!K397</f>
        <v>8159</v>
      </c>
      <c r="C397" s="45">
        <f>IF('NEG Commercial NonWin'!B397&gt;40,40*(Rates!$E$13+Rates!$E$17)+('NEG Commercial NonWin'!B397-40)*(Rates!$E$13+Rates!$E$19),'NEG Commercial NonWin'!B397*(Rates!$E$13+Rates!$E$17))+Rates!$E$26</f>
        <v>4663.2578700000004</v>
      </c>
      <c r="D397" s="45">
        <f>IF('NEG Commercial NonWin'!B397&gt;40,40*(Rates!$F$13+Rates!$F$17)+('NEG Commercial NonWin'!B397-40)*(Rates!$F$13+Rates!$F$19),'NEG Commercial NonWin'!B397*(Rates!$F$13+Rates!$F$17))+Rates!$F$26</f>
        <v>5971.063979999999</v>
      </c>
      <c r="E397" s="46">
        <f t="shared" si="24"/>
        <v>1307.8061099999986</v>
      </c>
      <c r="F397" s="47">
        <f t="shared" si="25"/>
        <v>0.28044902221973811</v>
      </c>
      <c r="G397" s="51">
        <f>'NEG Commercial'!M397</f>
        <v>1</v>
      </c>
      <c r="H397" s="48">
        <f t="shared" si="26"/>
        <v>6.9562313920810263E-6</v>
      </c>
      <c r="I397" s="48">
        <f t="shared" si="27"/>
        <v>0.99803834274743553</v>
      </c>
      <c r="K397" s="72"/>
      <c r="L397" s="72"/>
    </row>
    <row r="398" spans="2:12" x14ac:dyDescent="0.2">
      <c r="B398" s="44">
        <f>'NEG Commercial'!K398</f>
        <v>8219</v>
      </c>
      <c r="C398" s="45">
        <f>IF('NEG Commercial NonWin'!B398&gt;40,40*(Rates!$E$13+Rates!$E$17)+('NEG Commercial NonWin'!B398-40)*(Rates!$E$13+Rates!$E$19),'NEG Commercial NonWin'!B398*(Rates!$E$13+Rates!$E$17))+Rates!$E$26</f>
        <v>4697.2256699999998</v>
      </c>
      <c r="D398" s="45">
        <f>IF('NEG Commercial NonWin'!B398&gt;40,40*(Rates!$F$13+Rates!$F$17)+('NEG Commercial NonWin'!B398-40)*(Rates!$F$13+Rates!$F$19),'NEG Commercial NonWin'!B398*(Rates!$F$13+Rates!$F$17))+Rates!$F$26</f>
        <v>6014.6491799999985</v>
      </c>
      <c r="E398" s="46">
        <f t="shared" si="24"/>
        <v>1317.4235099999987</v>
      </c>
      <c r="F398" s="47">
        <f t="shared" si="25"/>
        <v>0.2804684302085062</v>
      </c>
      <c r="G398" s="51">
        <f>'NEG Commercial'!M398</f>
        <v>1</v>
      </c>
      <c r="H398" s="48">
        <f t="shared" si="26"/>
        <v>6.9562313920810263E-6</v>
      </c>
      <c r="I398" s="48">
        <f t="shared" si="27"/>
        <v>0.99804529897882766</v>
      </c>
      <c r="K398" s="72"/>
      <c r="L398" s="72"/>
    </row>
    <row r="399" spans="2:12" x14ac:dyDescent="0.2">
      <c r="B399" s="44">
        <f>'NEG Commercial'!K399</f>
        <v>8239</v>
      </c>
      <c r="C399" s="45">
        <f>IF('NEG Commercial NonWin'!B399&gt;40,40*(Rates!$E$13+Rates!$E$17)+('NEG Commercial NonWin'!B399-40)*(Rates!$E$13+Rates!$E$19),'NEG Commercial NonWin'!B399*(Rates!$E$13+Rates!$E$17))+Rates!$E$26</f>
        <v>4708.5482700000002</v>
      </c>
      <c r="D399" s="45">
        <f>IF('NEG Commercial NonWin'!B399&gt;40,40*(Rates!$F$13+Rates!$F$17)+('NEG Commercial NonWin'!B399-40)*(Rates!$F$13+Rates!$F$19),'NEG Commercial NonWin'!B399*(Rates!$F$13+Rates!$F$17))+Rates!$F$26</f>
        <v>6029.1775799999987</v>
      </c>
      <c r="E399" s="46">
        <f t="shared" si="24"/>
        <v>1320.6293099999984</v>
      </c>
      <c r="F399" s="47">
        <f t="shared" si="25"/>
        <v>0.28047483731116096</v>
      </c>
      <c r="G399" s="51">
        <f>'NEG Commercial'!M399</f>
        <v>3</v>
      </c>
      <c r="H399" s="48">
        <f t="shared" si="26"/>
        <v>2.086869417624308E-5</v>
      </c>
      <c r="I399" s="48">
        <f t="shared" si="27"/>
        <v>0.99806616767300393</v>
      </c>
      <c r="K399" s="72"/>
      <c r="L399" s="72"/>
    </row>
    <row r="400" spans="2:12" x14ac:dyDescent="0.2">
      <c r="B400" s="44">
        <f>'NEG Commercial'!K400</f>
        <v>8299</v>
      </c>
      <c r="C400" s="45">
        <f>IF('NEG Commercial NonWin'!B400&gt;40,40*(Rates!$E$13+Rates!$E$17)+('NEG Commercial NonWin'!B400-40)*(Rates!$E$13+Rates!$E$19),'NEG Commercial NonWin'!B400*(Rates!$E$13+Rates!$E$17))+Rates!$E$26</f>
        <v>4742.5160699999997</v>
      </c>
      <c r="D400" s="45">
        <f>IF('NEG Commercial NonWin'!B400&gt;40,40*(Rates!$F$13+Rates!$F$17)+('NEG Commercial NonWin'!B400-40)*(Rates!$F$13+Rates!$F$19),'NEG Commercial NonWin'!B400*(Rates!$F$13+Rates!$F$17))+Rates!$F$26</f>
        <v>6072.7627799999991</v>
      </c>
      <c r="E400" s="46">
        <f t="shared" si="24"/>
        <v>1330.2467099999994</v>
      </c>
      <c r="F400" s="47">
        <f t="shared" si="25"/>
        <v>0.28049387505818185</v>
      </c>
      <c r="G400" s="51">
        <f>'NEG Commercial'!M400</f>
        <v>1</v>
      </c>
      <c r="H400" s="48">
        <f t="shared" si="26"/>
        <v>6.9562313920810263E-6</v>
      </c>
      <c r="I400" s="48">
        <f t="shared" si="27"/>
        <v>0.99807312390439606</v>
      </c>
      <c r="K400" s="72"/>
      <c r="L400" s="72"/>
    </row>
    <row r="401" spans="2:12" x14ac:dyDescent="0.2">
      <c r="B401" s="44">
        <f>'NEG Commercial'!K401</f>
        <v>8319</v>
      </c>
      <c r="C401" s="45">
        <f>IF('NEG Commercial NonWin'!B401&gt;40,40*(Rates!$E$13+Rates!$E$17)+('NEG Commercial NonWin'!B401-40)*(Rates!$E$13+Rates!$E$19),'NEG Commercial NonWin'!B401*(Rates!$E$13+Rates!$E$17))+Rates!$E$26</f>
        <v>4753.8386700000001</v>
      </c>
      <c r="D401" s="45">
        <f>IF('NEG Commercial NonWin'!B401&gt;40,40*(Rates!$F$13+Rates!$F$17)+('NEG Commercial NonWin'!B401-40)*(Rates!$F$13+Rates!$F$19),'NEG Commercial NonWin'!B401*(Rates!$F$13+Rates!$F$17))+Rates!$F$26</f>
        <v>6087.2911799999993</v>
      </c>
      <c r="E401" s="46">
        <f t="shared" si="24"/>
        <v>1333.4525099999992</v>
      </c>
      <c r="F401" s="47">
        <f t="shared" si="25"/>
        <v>0.28050016051554377</v>
      </c>
      <c r="G401" s="51">
        <f>'NEG Commercial'!M401</f>
        <v>1</v>
      </c>
      <c r="H401" s="48">
        <f t="shared" si="26"/>
        <v>6.9562313920810263E-6</v>
      </c>
      <c r="I401" s="48">
        <f t="shared" si="27"/>
        <v>0.99808008013578819</v>
      </c>
      <c r="K401" s="72"/>
      <c r="L401" s="72"/>
    </row>
    <row r="402" spans="2:12" x14ac:dyDescent="0.2">
      <c r="B402" s="44">
        <f>'NEG Commercial'!K402</f>
        <v>8339</v>
      </c>
      <c r="C402" s="45">
        <f>IF('NEG Commercial NonWin'!B402&gt;40,40*(Rates!$E$13+Rates!$E$17)+('NEG Commercial NonWin'!B402-40)*(Rates!$E$13+Rates!$E$19),'NEG Commercial NonWin'!B402*(Rates!$E$13+Rates!$E$17))+Rates!$E$26</f>
        <v>4765.1612699999996</v>
      </c>
      <c r="D402" s="45">
        <f>IF('NEG Commercial NonWin'!B402&gt;40,40*(Rates!$F$13+Rates!$F$17)+('NEG Commercial NonWin'!B402-40)*(Rates!$F$13+Rates!$F$19),'NEG Commercial NonWin'!B402*(Rates!$F$13+Rates!$F$17))+Rates!$F$26</f>
        <v>6101.8195799999985</v>
      </c>
      <c r="E402" s="46">
        <f t="shared" si="24"/>
        <v>1336.6583099999989</v>
      </c>
      <c r="F402" s="47">
        <f t="shared" si="25"/>
        <v>0.28050641610289068</v>
      </c>
      <c r="G402" s="51">
        <f>'NEG Commercial'!M402</f>
        <v>1</v>
      </c>
      <c r="H402" s="48">
        <f t="shared" si="26"/>
        <v>6.9562313920810263E-6</v>
      </c>
      <c r="I402" s="48">
        <f t="shared" si="27"/>
        <v>0.99808703636718032</v>
      </c>
      <c r="K402" s="72"/>
      <c r="L402" s="72"/>
    </row>
    <row r="403" spans="2:12" x14ac:dyDescent="0.2">
      <c r="B403" s="44">
        <f>'NEG Commercial'!K403</f>
        <v>8359</v>
      </c>
      <c r="C403" s="45">
        <f>IF('NEG Commercial NonWin'!B403&gt;40,40*(Rates!$E$13+Rates!$E$17)+('NEG Commercial NonWin'!B403-40)*(Rates!$E$13+Rates!$E$19),'NEG Commercial NonWin'!B403*(Rates!$E$13+Rates!$E$17))+Rates!$E$26</f>
        <v>4776.48387</v>
      </c>
      <c r="D403" s="45">
        <f>IF('NEG Commercial NonWin'!B403&gt;40,40*(Rates!$F$13+Rates!$F$17)+('NEG Commercial NonWin'!B403-40)*(Rates!$F$13+Rates!$F$19),'NEG Commercial NonWin'!B403*(Rates!$F$13+Rates!$F$17))+Rates!$F$26</f>
        <v>6116.3479799999986</v>
      </c>
      <c r="E403" s="46">
        <f t="shared" si="24"/>
        <v>1339.8641099999986</v>
      </c>
      <c r="F403" s="47">
        <f t="shared" si="25"/>
        <v>0.28051264203264203</v>
      </c>
      <c r="G403" s="51">
        <f>'NEG Commercial'!M403</f>
        <v>1</v>
      </c>
      <c r="H403" s="48">
        <f t="shared" si="26"/>
        <v>6.9562313920810263E-6</v>
      </c>
      <c r="I403" s="48">
        <f t="shared" si="27"/>
        <v>0.99809399259857245</v>
      </c>
      <c r="K403" s="72"/>
      <c r="L403" s="72"/>
    </row>
    <row r="404" spans="2:12" x14ac:dyDescent="0.2">
      <c r="B404" s="44">
        <f>'NEG Commercial'!K404</f>
        <v>8399</v>
      </c>
      <c r="C404" s="45">
        <f>IF('NEG Commercial NonWin'!B404&gt;40,40*(Rates!$E$13+Rates!$E$17)+('NEG Commercial NonWin'!B404-40)*(Rates!$E$13+Rates!$E$19),'NEG Commercial NonWin'!B404*(Rates!$E$13+Rates!$E$17))+Rates!$E$26</f>
        <v>4799.12907</v>
      </c>
      <c r="D404" s="45">
        <f>IF('NEG Commercial NonWin'!B404&gt;40,40*(Rates!$F$13+Rates!$F$17)+('NEG Commercial NonWin'!B404-40)*(Rates!$F$13+Rates!$F$19),'NEG Commercial NonWin'!B404*(Rates!$F$13+Rates!$F$17))+Rates!$F$26</f>
        <v>6145.4047799999989</v>
      </c>
      <c r="E404" s="46">
        <f t="shared" si="24"/>
        <v>1346.275709999999</v>
      </c>
      <c r="F404" s="47">
        <f t="shared" si="25"/>
        <v>0.28052500575901346</v>
      </c>
      <c r="G404" s="51">
        <f>'NEG Commercial'!M404</f>
        <v>1</v>
      </c>
      <c r="H404" s="48">
        <f t="shared" si="26"/>
        <v>6.9562313920810263E-6</v>
      </c>
      <c r="I404" s="48">
        <f t="shared" si="27"/>
        <v>0.99810094882996458</v>
      </c>
      <c r="K404" s="72"/>
      <c r="L404" s="72"/>
    </row>
    <row r="405" spans="2:12" x14ac:dyDescent="0.2">
      <c r="B405" s="44">
        <f>'NEG Commercial'!K405</f>
        <v>8439</v>
      </c>
      <c r="C405" s="45">
        <f>IF('NEG Commercial NonWin'!B405&gt;40,40*(Rates!$E$13+Rates!$E$17)+('NEG Commercial NonWin'!B405-40)*(Rates!$E$13+Rates!$E$19),'NEG Commercial NonWin'!B405*(Rates!$E$13+Rates!$E$17))+Rates!$E$26</f>
        <v>4821.7742699999999</v>
      </c>
      <c r="D405" s="45">
        <f>IF('NEG Commercial NonWin'!B405&gt;40,40*(Rates!$F$13+Rates!$F$17)+('NEG Commercial NonWin'!B405-40)*(Rates!$F$13+Rates!$F$19),'NEG Commercial NonWin'!B405*(Rates!$F$13+Rates!$F$17))+Rates!$F$26</f>
        <v>6174.4615799999992</v>
      </c>
      <c r="E405" s="46">
        <f t="shared" si="24"/>
        <v>1352.6873099999993</v>
      </c>
      <c r="F405" s="47">
        <f t="shared" si="25"/>
        <v>0.28053725335425117</v>
      </c>
      <c r="G405" s="51">
        <f>'NEG Commercial'!M405</f>
        <v>1</v>
      </c>
      <c r="H405" s="48">
        <f t="shared" si="26"/>
        <v>6.9562313920810263E-6</v>
      </c>
      <c r="I405" s="48">
        <f t="shared" si="27"/>
        <v>0.99810790506135671</v>
      </c>
      <c r="K405" s="72"/>
      <c r="L405" s="72"/>
    </row>
    <row r="406" spans="2:12" x14ac:dyDescent="0.2">
      <c r="B406" s="44">
        <f>'NEG Commercial'!K406</f>
        <v>8459</v>
      </c>
      <c r="C406" s="45">
        <f>IF('NEG Commercial NonWin'!B406&gt;40,40*(Rates!$E$13+Rates!$E$17)+('NEG Commercial NonWin'!B406-40)*(Rates!$E$13+Rates!$E$19),'NEG Commercial NonWin'!B406*(Rates!$E$13+Rates!$E$17))+Rates!$E$26</f>
        <v>4833.0968700000003</v>
      </c>
      <c r="D406" s="45">
        <f>IF('NEG Commercial NonWin'!B406&gt;40,40*(Rates!$F$13+Rates!$F$17)+('NEG Commercial NonWin'!B406-40)*(Rates!$F$13+Rates!$F$19),'NEG Commercial NonWin'!B406*(Rates!$F$13+Rates!$F$17))+Rates!$F$26</f>
        <v>6188.9899799999994</v>
      </c>
      <c r="E406" s="46">
        <f t="shared" si="24"/>
        <v>1355.8931099999991</v>
      </c>
      <c r="F406" s="47">
        <f t="shared" si="25"/>
        <v>0.28054333411281263</v>
      </c>
      <c r="G406" s="51">
        <f>'NEG Commercial'!M406</f>
        <v>1</v>
      </c>
      <c r="H406" s="48">
        <f t="shared" si="26"/>
        <v>6.9562313920810263E-6</v>
      </c>
      <c r="I406" s="48">
        <f t="shared" si="27"/>
        <v>0.99811486129274885</v>
      </c>
      <c r="K406" s="72"/>
      <c r="L406" s="72"/>
    </row>
    <row r="407" spans="2:12" x14ac:dyDescent="0.2">
      <c r="B407" s="44">
        <f>'NEG Commercial'!K407</f>
        <v>8479</v>
      </c>
      <c r="C407" s="45">
        <f>IF('NEG Commercial NonWin'!B407&gt;40,40*(Rates!$E$13+Rates!$E$17)+('NEG Commercial NonWin'!B407-40)*(Rates!$E$13+Rates!$E$19),'NEG Commercial NonWin'!B407*(Rates!$E$13+Rates!$E$17))+Rates!$E$26</f>
        <v>4844.4194699999998</v>
      </c>
      <c r="D407" s="45">
        <f>IF('NEG Commercial NonWin'!B407&gt;40,40*(Rates!$F$13+Rates!$F$17)+('NEG Commercial NonWin'!B407-40)*(Rates!$F$13+Rates!$F$19),'NEG Commercial NonWin'!B407*(Rates!$F$13+Rates!$F$17))+Rates!$F$26</f>
        <v>6203.5183799999986</v>
      </c>
      <c r="E407" s="46">
        <f t="shared" si="24"/>
        <v>1359.0989099999988</v>
      </c>
      <c r="F407" s="47">
        <f t="shared" si="25"/>
        <v>0.28054938644691702</v>
      </c>
      <c r="G407" s="51">
        <f>'NEG Commercial'!M407</f>
        <v>2</v>
      </c>
      <c r="H407" s="48">
        <f t="shared" si="26"/>
        <v>1.3912462784162053E-5</v>
      </c>
      <c r="I407" s="48">
        <f t="shared" si="27"/>
        <v>0.99812877375553299</v>
      </c>
      <c r="K407" s="72"/>
      <c r="L407" s="72"/>
    </row>
    <row r="408" spans="2:12" x14ac:dyDescent="0.2">
      <c r="B408" s="44">
        <f>'NEG Commercial'!K408</f>
        <v>8499</v>
      </c>
      <c r="C408" s="45">
        <f>IF('NEG Commercial NonWin'!B408&gt;40,40*(Rates!$E$13+Rates!$E$17)+('NEG Commercial NonWin'!B408-40)*(Rates!$E$13+Rates!$E$19),'NEG Commercial NonWin'!B408*(Rates!$E$13+Rates!$E$17))+Rates!$E$26</f>
        <v>4855.7420700000002</v>
      </c>
      <c r="D408" s="45">
        <f>IF('NEG Commercial NonWin'!B408&gt;40,40*(Rates!$F$13+Rates!$F$17)+('NEG Commercial NonWin'!B408-40)*(Rates!$F$13+Rates!$F$19),'NEG Commercial NonWin'!B408*(Rates!$F$13+Rates!$F$17))+Rates!$F$26</f>
        <v>6218.0467799999988</v>
      </c>
      <c r="E408" s="46">
        <f t="shared" si="24"/>
        <v>1362.3047099999985</v>
      </c>
      <c r="F408" s="47">
        <f t="shared" si="25"/>
        <v>0.28055541055540423</v>
      </c>
      <c r="G408" s="51">
        <f>'NEG Commercial'!M408</f>
        <v>1</v>
      </c>
      <c r="H408" s="48">
        <f t="shared" si="26"/>
        <v>6.9562313920810263E-6</v>
      </c>
      <c r="I408" s="48">
        <f t="shared" si="27"/>
        <v>0.99813572998692512</v>
      </c>
      <c r="K408" s="72"/>
      <c r="L408" s="72"/>
    </row>
    <row r="409" spans="2:12" x14ac:dyDescent="0.2">
      <c r="B409" s="44">
        <f>'NEG Commercial'!K409</f>
        <v>8519</v>
      </c>
      <c r="C409" s="45">
        <f>IF('NEG Commercial NonWin'!B409&gt;40,40*(Rates!$E$13+Rates!$E$17)+('NEG Commercial NonWin'!B409-40)*(Rates!$E$13+Rates!$E$19),'NEG Commercial NonWin'!B409*(Rates!$E$13+Rates!$E$17))+Rates!$E$26</f>
        <v>4867.0646699999998</v>
      </c>
      <c r="D409" s="45">
        <f>IF('NEG Commercial NonWin'!B409&gt;40,40*(Rates!$F$13+Rates!$F$17)+('NEG Commercial NonWin'!B409-40)*(Rates!$F$13+Rates!$F$19),'NEG Commercial NonWin'!B409*(Rates!$F$13+Rates!$F$17))+Rates!$F$26</f>
        <v>6232.5751799999989</v>
      </c>
      <c r="E409" s="46">
        <f t="shared" si="24"/>
        <v>1365.5105099999992</v>
      </c>
      <c r="F409" s="47">
        <f t="shared" si="25"/>
        <v>0.28056140663526447</v>
      </c>
      <c r="G409" s="51">
        <f>'NEG Commercial'!M409</f>
        <v>4</v>
      </c>
      <c r="H409" s="48">
        <f t="shared" si="26"/>
        <v>2.7824925568324105E-5</v>
      </c>
      <c r="I409" s="48">
        <f t="shared" si="27"/>
        <v>0.99816355491249342</v>
      </c>
      <c r="K409" s="72"/>
      <c r="L409" s="72"/>
    </row>
    <row r="410" spans="2:12" x14ac:dyDescent="0.2">
      <c r="B410" s="44">
        <f>'NEG Commercial'!K410</f>
        <v>8539</v>
      </c>
      <c r="C410" s="45">
        <f>IF('NEG Commercial NonWin'!B410&gt;40,40*(Rates!$E$13+Rates!$E$17)+('NEG Commercial NonWin'!B410-40)*(Rates!$E$13+Rates!$E$19),'NEG Commercial NonWin'!B410*(Rates!$E$13+Rates!$E$17))+Rates!$E$26</f>
        <v>4878.3872700000002</v>
      </c>
      <c r="D410" s="45">
        <f>IF('NEG Commercial NonWin'!B410&gt;40,40*(Rates!$F$13+Rates!$F$17)+('NEG Commercial NonWin'!B410-40)*(Rates!$F$13+Rates!$F$19),'NEG Commercial NonWin'!B410*(Rates!$F$13+Rates!$F$17))+Rates!$F$26</f>
        <v>6247.1035799999991</v>
      </c>
      <c r="E410" s="46">
        <f t="shared" si="24"/>
        <v>1368.7163099999989</v>
      </c>
      <c r="F410" s="47">
        <f t="shared" si="25"/>
        <v>0.28056737488165812</v>
      </c>
      <c r="G410" s="51">
        <f>'NEG Commercial'!M410</f>
        <v>1</v>
      </c>
      <c r="H410" s="48">
        <f t="shared" si="26"/>
        <v>6.9562313920810263E-6</v>
      </c>
      <c r="I410" s="48">
        <f t="shared" si="27"/>
        <v>0.99817051114388555</v>
      </c>
      <c r="K410" s="72"/>
      <c r="L410" s="72"/>
    </row>
    <row r="411" spans="2:12" x14ac:dyDescent="0.2">
      <c r="B411" s="44">
        <f>'NEG Commercial'!K411</f>
        <v>8619</v>
      </c>
      <c r="C411" s="45">
        <f>IF('NEG Commercial NonWin'!B411&gt;40,40*(Rates!$E$13+Rates!$E$17)+('NEG Commercial NonWin'!B411-40)*(Rates!$E$13+Rates!$E$19),'NEG Commercial NonWin'!B411*(Rates!$E$13+Rates!$E$17))+Rates!$E$26</f>
        <v>4923.67767</v>
      </c>
      <c r="D411" s="45">
        <f>IF('NEG Commercial NonWin'!B411&gt;40,40*(Rates!$F$13+Rates!$F$17)+('NEG Commercial NonWin'!B411-40)*(Rates!$F$13+Rates!$F$19),'NEG Commercial NonWin'!B411*(Rates!$F$13+Rates!$F$17))+Rates!$F$26</f>
        <v>6305.2171799999987</v>
      </c>
      <c r="E411" s="46">
        <f t="shared" si="24"/>
        <v>1381.5395099999987</v>
      </c>
      <c r="F411" s="47">
        <f t="shared" si="25"/>
        <v>0.28059097337295819</v>
      </c>
      <c r="G411" s="51">
        <f>'NEG Commercial'!M411</f>
        <v>2</v>
      </c>
      <c r="H411" s="48">
        <f t="shared" si="26"/>
        <v>1.3912462784162053E-5</v>
      </c>
      <c r="I411" s="48">
        <f t="shared" si="27"/>
        <v>0.9981844236066697</v>
      </c>
      <c r="K411" s="72"/>
      <c r="L411" s="72"/>
    </row>
    <row r="412" spans="2:12" x14ac:dyDescent="0.2">
      <c r="B412" s="44">
        <f>'NEG Commercial'!K412</f>
        <v>8639</v>
      </c>
      <c r="C412" s="45">
        <f>IF('NEG Commercial NonWin'!B412&gt;40,40*(Rates!$E$13+Rates!$E$17)+('NEG Commercial NonWin'!B412-40)*(Rates!$E$13+Rates!$E$19),'NEG Commercial NonWin'!B412*(Rates!$E$13+Rates!$E$17))+Rates!$E$26</f>
        <v>4935.0002700000005</v>
      </c>
      <c r="D412" s="45">
        <f>IF('NEG Commercial NonWin'!B412&gt;40,40*(Rates!$F$13+Rates!$F$17)+('NEG Commercial NonWin'!B412-40)*(Rates!$F$13+Rates!$F$19),'NEG Commercial NonWin'!B412*(Rates!$F$13+Rates!$F$17))+Rates!$F$26</f>
        <v>6319.7455799999989</v>
      </c>
      <c r="E412" s="46">
        <f t="shared" si="24"/>
        <v>1384.7453099999984</v>
      </c>
      <c r="F412" s="47">
        <f t="shared" si="25"/>
        <v>0.28059680531689174</v>
      </c>
      <c r="G412" s="51">
        <f>'NEG Commercial'!M412</f>
        <v>1</v>
      </c>
      <c r="H412" s="48">
        <f t="shared" si="26"/>
        <v>6.9562313920810263E-6</v>
      </c>
      <c r="I412" s="48">
        <f t="shared" si="27"/>
        <v>0.99819137983806183</v>
      </c>
      <c r="K412" s="72"/>
      <c r="L412" s="72"/>
    </row>
    <row r="413" spans="2:12" x14ac:dyDescent="0.2">
      <c r="B413" s="44">
        <f>'NEG Commercial'!K413</f>
        <v>8719</v>
      </c>
      <c r="C413" s="45">
        <f>IF('NEG Commercial NonWin'!B413&gt;40,40*(Rates!$E$13+Rates!$E$17)+('NEG Commercial NonWin'!B413-40)*(Rates!$E$13+Rates!$E$19),'NEG Commercial NonWin'!B413*(Rates!$E$13+Rates!$E$17))+Rates!$E$26</f>
        <v>4980.2906700000003</v>
      </c>
      <c r="D413" s="45">
        <f>IF('NEG Commercial NonWin'!B413&gt;40,40*(Rates!$F$13+Rates!$F$17)+('NEG Commercial NonWin'!B413-40)*(Rates!$F$13+Rates!$F$19),'NEG Commercial NonWin'!B413*(Rates!$F$13+Rates!$F$17))+Rates!$F$26</f>
        <v>6377.8591799999986</v>
      </c>
      <c r="E413" s="46">
        <f t="shared" si="24"/>
        <v>1397.5685099999982</v>
      </c>
      <c r="F413" s="47">
        <f t="shared" si="25"/>
        <v>0.28061986791626325</v>
      </c>
      <c r="G413" s="51">
        <f>'NEG Commercial'!M413</f>
        <v>2</v>
      </c>
      <c r="H413" s="48">
        <f t="shared" si="26"/>
        <v>1.3912462784162053E-5</v>
      </c>
      <c r="I413" s="48">
        <f t="shared" si="27"/>
        <v>0.99820529230084598</v>
      </c>
      <c r="K413" s="72"/>
      <c r="L413" s="72"/>
    </row>
    <row r="414" spans="2:12" x14ac:dyDescent="0.2">
      <c r="B414" s="44">
        <f>'NEG Commercial'!K414</f>
        <v>8739</v>
      </c>
      <c r="C414" s="45">
        <f>IF('NEG Commercial NonWin'!B414&gt;40,40*(Rates!$E$13+Rates!$E$17)+('NEG Commercial NonWin'!B414-40)*(Rates!$E$13+Rates!$E$19),'NEG Commercial NonWin'!B414*(Rates!$E$13+Rates!$E$17))+Rates!$E$26</f>
        <v>4991.6132699999998</v>
      </c>
      <c r="D414" s="45">
        <f>IF('NEG Commercial NonWin'!B414&gt;40,40*(Rates!$F$13+Rates!$F$17)+('NEG Commercial NonWin'!B414-40)*(Rates!$F$13+Rates!$F$19),'NEG Commercial NonWin'!B414*(Rates!$F$13+Rates!$F$17))+Rates!$F$26</f>
        <v>6392.3875799999987</v>
      </c>
      <c r="E414" s="46">
        <f t="shared" si="24"/>
        <v>1400.7743099999989</v>
      </c>
      <c r="F414" s="47">
        <f t="shared" si="25"/>
        <v>0.28062556817427464</v>
      </c>
      <c r="G414" s="51">
        <f>'NEG Commercial'!M414</f>
        <v>2</v>
      </c>
      <c r="H414" s="48">
        <f t="shared" si="26"/>
        <v>1.3912462784162053E-5</v>
      </c>
      <c r="I414" s="48">
        <f t="shared" si="27"/>
        <v>0.99821920476363013</v>
      </c>
      <c r="K414" s="72"/>
      <c r="L414" s="72"/>
    </row>
    <row r="415" spans="2:12" x14ac:dyDescent="0.2">
      <c r="B415" s="44">
        <f>'NEG Commercial'!K415</f>
        <v>8759</v>
      </c>
      <c r="C415" s="45">
        <f>IF('NEG Commercial NonWin'!B415&gt;40,40*(Rates!$E$13+Rates!$E$17)+('NEG Commercial NonWin'!B415-40)*(Rates!$E$13+Rates!$E$19),'NEG Commercial NonWin'!B415*(Rates!$E$13+Rates!$E$17))+Rates!$E$26</f>
        <v>5002.9358700000003</v>
      </c>
      <c r="D415" s="45">
        <f>IF('NEG Commercial NonWin'!B415&gt;40,40*(Rates!$F$13+Rates!$F$17)+('NEG Commercial NonWin'!B415-40)*(Rates!$F$13+Rates!$F$19),'NEG Commercial NonWin'!B415*(Rates!$F$13+Rates!$F$17))+Rates!$F$26</f>
        <v>6406.9159799999989</v>
      </c>
      <c r="E415" s="46">
        <f t="shared" si="24"/>
        <v>1403.9801099999986</v>
      </c>
      <c r="F415" s="47">
        <f t="shared" si="25"/>
        <v>0.28063124263073924</v>
      </c>
      <c r="G415" s="51">
        <f>'NEG Commercial'!M415</f>
        <v>2</v>
      </c>
      <c r="H415" s="48">
        <f t="shared" si="26"/>
        <v>1.3912462784162053E-5</v>
      </c>
      <c r="I415" s="48">
        <f t="shared" si="27"/>
        <v>0.99823311722641428</v>
      </c>
      <c r="K415" s="72"/>
      <c r="L415" s="72"/>
    </row>
    <row r="416" spans="2:12" x14ac:dyDescent="0.2">
      <c r="B416" s="44">
        <f>'NEG Commercial'!K416</f>
        <v>8799</v>
      </c>
      <c r="C416" s="45">
        <f>IF('NEG Commercial NonWin'!B416&gt;40,40*(Rates!$E$13+Rates!$E$17)+('NEG Commercial NonWin'!B416-40)*(Rates!$E$13+Rates!$E$19),'NEG Commercial NonWin'!B416*(Rates!$E$13+Rates!$E$17))+Rates!$E$26</f>
        <v>5025.5810700000002</v>
      </c>
      <c r="D416" s="45">
        <f>IF('NEG Commercial NonWin'!B416&gt;40,40*(Rates!$F$13+Rates!$F$17)+('NEG Commercial NonWin'!B416-40)*(Rates!$F$13+Rates!$F$19),'NEG Commercial NonWin'!B416*(Rates!$F$13+Rates!$F$17))+Rates!$F$26</f>
        <v>6435.9727799999991</v>
      </c>
      <c r="E416" s="46">
        <f t="shared" si="24"/>
        <v>1410.391709999999</v>
      </c>
      <c r="F416" s="47">
        <f t="shared" si="25"/>
        <v>0.28064251483659758</v>
      </c>
      <c r="G416" s="51">
        <f>'NEG Commercial'!M416</f>
        <v>1</v>
      </c>
      <c r="H416" s="48">
        <f t="shared" si="26"/>
        <v>6.9562313920810263E-6</v>
      </c>
      <c r="I416" s="48">
        <f t="shared" si="27"/>
        <v>0.99824007345780641</v>
      </c>
      <c r="K416" s="72"/>
      <c r="L416" s="72"/>
    </row>
    <row r="417" spans="2:12" x14ac:dyDescent="0.2">
      <c r="B417" s="44">
        <f>'NEG Commercial'!K417</f>
        <v>8839</v>
      </c>
      <c r="C417" s="45">
        <f>IF('NEG Commercial NonWin'!B417&gt;40,40*(Rates!$E$13+Rates!$E$17)+('NEG Commercial NonWin'!B417-40)*(Rates!$E$13+Rates!$E$19),'NEG Commercial NonWin'!B417*(Rates!$E$13+Rates!$E$17))+Rates!$E$26</f>
        <v>5048.2262700000001</v>
      </c>
      <c r="D417" s="45">
        <f>IF('NEG Commercial NonWin'!B417&gt;40,40*(Rates!$F$13+Rates!$F$17)+('NEG Commercial NonWin'!B417-40)*(Rates!$F$13+Rates!$F$19),'NEG Commercial NonWin'!B417*(Rates!$F$13+Rates!$F$17))+Rates!$F$26</f>
        <v>6465.0295799999985</v>
      </c>
      <c r="E417" s="46">
        <f t="shared" si="24"/>
        <v>1416.8033099999984</v>
      </c>
      <c r="F417" s="47">
        <f t="shared" si="25"/>
        <v>0.2806536859133294</v>
      </c>
      <c r="G417" s="51">
        <f>'NEG Commercial'!M417</f>
        <v>1</v>
      </c>
      <c r="H417" s="48">
        <f t="shared" si="26"/>
        <v>6.9562313920810263E-6</v>
      </c>
      <c r="I417" s="48">
        <f t="shared" si="27"/>
        <v>0.99824702968919854</v>
      </c>
      <c r="K417" s="72"/>
      <c r="L417" s="72"/>
    </row>
    <row r="418" spans="2:12" x14ac:dyDescent="0.2">
      <c r="B418" s="44">
        <f>'NEG Commercial'!K418</f>
        <v>8919</v>
      </c>
      <c r="C418" s="45">
        <f>IF('NEG Commercial NonWin'!B418&gt;40,40*(Rates!$E$13+Rates!$E$17)+('NEG Commercial NonWin'!B418-40)*(Rates!$E$13+Rates!$E$19),'NEG Commercial NonWin'!B418*(Rates!$E$13+Rates!$E$17))+Rates!$E$26</f>
        <v>5093.51667</v>
      </c>
      <c r="D418" s="45">
        <f>IF('NEG Commercial NonWin'!B418&gt;40,40*(Rates!$F$13+Rates!$F$17)+('NEG Commercial NonWin'!B418-40)*(Rates!$F$13+Rates!$F$19),'NEG Commercial NonWin'!B418*(Rates!$F$13+Rates!$F$17))+Rates!$F$26</f>
        <v>6523.1431799999991</v>
      </c>
      <c r="E418" s="46">
        <f t="shared" si="24"/>
        <v>1429.6265099999991</v>
      </c>
      <c r="F418" s="47">
        <f t="shared" si="25"/>
        <v>0.28067573007471852</v>
      </c>
      <c r="G418" s="51">
        <f>'NEG Commercial'!M418</f>
        <v>2</v>
      </c>
      <c r="H418" s="48">
        <f t="shared" si="26"/>
        <v>1.3912462784162053E-5</v>
      </c>
      <c r="I418" s="48">
        <f t="shared" si="27"/>
        <v>0.99826094215198269</v>
      </c>
      <c r="K418" s="72"/>
      <c r="L418" s="72"/>
    </row>
    <row r="419" spans="2:12" x14ac:dyDescent="0.2">
      <c r="B419" s="44">
        <f>'NEG Commercial'!K419</f>
        <v>8939</v>
      </c>
      <c r="C419" s="45">
        <f>IF('NEG Commercial NonWin'!B419&gt;40,40*(Rates!$E$13+Rates!$E$17)+('NEG Commercial NonWin'!B419-40)*(Rates!$E$13+Rates!$E$19),'NEG Commercial NonWin'!B419*(Rates!$E$13+Rates!$E$17))+Rates!$E$26</f>
        <v>5104.8392700000004</v>
      </c>
      <c r="D419" s="45">
        <f>IF('NEG Commercial NonWin'!B419&gt;40,40*(Rates!$F$13+Rates!$F$17)+('NEG Commercial NonWin'!B419-40)*(Rates!$F$13+Rates!$F$19),'NEG Commercial NonWin'!B419*(Rates!$F$13+Rates!$F$17))+Rates!$F$26</f>
        <v>6537.6715799999993</v>
      </c>
      <c r="E419" s="46">
        <f t="shared" si="24"/>
        <v>1432.8323099999989</v>
      </c>
      <c r="F419" s="47">
        <f t="shared" si="25"/>
        <v>0.28068117999726927</v>
      </c>
      <c r="G419" s="51">
        <f>'NEG Commercial'!M419</f>
        <v>1</v>
      </c>
      <c r="H419" s="48">
        <f t="shared" si="26"/>
        <v>6.9562313920810263E-6</v>
      </c>
      <c r="I419" s="48">
        <f t="shared" si="27"/>
        <v>0.99826789838337482</v>
      </c>
      <c r="K419" s="72"/>
      <c r="L419" s="72"/>
    </row>
    <row r="420" spans="2:12" x14ac:dyDescent="0.2">
      <c r="B420" s="44">
        <f>'NEG Commercial'!K420</f>
        <v>8959</v>
      </c>
      <c r="C420" s="45">
        <f>IF('NEG Commercial NonWin'!B420&gt;40,40*(Rates!$E$13+Rates!$E$17)+('NEG Commercial NonWin'!B420-40)*(Rates!$E$13+Rates!$E$19),'NEG Commercial NonWin'!B420*(Rates!$E$13+Rates!$E$17))+Rates!$E$26</f>
        <v>5116.1618699999999</v>
      </c>
      <c r="D420" s="45">
        <f>IF('NEG Commercial NonWin'!B420&gt;40,40*(Rates!$F$13+Rates!$F$17)+('NEG Commercial NonWin'!B420-40)*(Rates!$F$13+Rates!$F$19),'NEG Commercial NonWin'!B420*(Rates!$F$13+Rates!$F$17))+Rates!$F$26</f>
        <v>6552.1999799999985</v>
      </c>
      <c r="E420" s="46">
        <f t="shared" si="24"/>
        <v>1436.0381099999986</v>
      </c>
      <c r="F420" s="47">
        <f t="shared" si="25"/>
        <v>0.28068660579732568</v>
      </c>
      <c r="G420" s="51">
        <f>'NEG Commercial'!M420</f>
        <v>1</v>
      </c>
      <c r="H420" s="48">
        <f t="shared" si="26"/>
        <v>6.9562313920810263E-6</v>
      </c>
      <c r="I420" s="48">
        <f t="shared" si="27"/>
        <v>0.99827485461476695</v>
      </c>
      <c r="K420" s="72"/>
      <c r="L420" s="72"/>
    </row>
    <row r="421" spans="2:12" x14ac:dyDescent="0.2">
      <c r="B421" s="44">
        <f>'NEG Commercial'!K421</f>
        <v>8999</v>
      </c>
      <c r="C421" s="45">
        <f>IF('NEG Commercial NonWin'!B421&gt;40,40*(Rates!$E$13+Rates!$E$17)+('NEG Commercial NonWin'!B421-40)*(Rates!$E$13+Rates!$E$19),'NEG Commercial NonWin'!B421*(Rates!$E$13+Rates!$E$17))+Rates!$E$26</f>
        <v>5138.8070699999998</v>
      </c>
      <c r="D421" s="45">
        <f>IF('NEG Commercial NonWin'!B421&gt;40,40*(Rates!$F$13+Rates!$F$17)+('NEG Commercial NonWin'!B421-40)*(Rates!$F$13+Rates!$F$19),'NEG Commercial NonWin'!B421*(Rates!$F$13+Rates!$F$17))+Rates!$F$26</f>
        <v>6581.2567799999988</v>
      </c>
      <c r="E421" s="46">
        <f t="shared" si="24"/>
        <v>1442.449709999999</v>
      </c>
      <c r="F421" s="47">
        <f t="shared" si="25"/>
        <v>0.28069738566775948</v>
      </c>
      <c r="G421" s="51">
        <f>'NEG Commercial'!M421</f>
        <v>1</v>
      </c>
      <c r="H421" s="48">
        <f t="shared" si="26"/>
        <v>6.9562313920810263E-6</v>
      </c>
      <c r="I421" s="48">
        <f t="shared" si="27"/>
        <v>0.99828181084615908</v>
      </c>
      <c r="K421" s="72"/>
      <c r="L421" s="72"/>
    </row>
    <row r="422" spans="2:12" x14ac:dyDescent="0.2">
      <c r="B422" s="44">
        <f>'NEG Commercial'!K422</f>
        <v>9039</v>
      </c>
      <c r="C422" s="45">
        <f>IF('NEG Commercial NonWin'!B422&gt;40,40*(Rates!$E$13+Rates!$E$17)+('NEG Commercial NonWin'!B422-40)*(Rates!$E$13+Rates!$E$19),'NEG Commercial NonWin'!B422*(Rates!$E$13+Rates!$E$17))+Rates!$E$26</f>
        <v>5161.4522699999998</v>
      </c>
      <c r="D422" s="45">
        <f>IF('NEG Commercial NonWin'!B422&gt;40,40*(Rates!$F$13+Rates!$F$17)+('NEG Commercial NonWin'!B422-40)*(Rates!$F$13+Rates!$F$19),'NEG Commercial NonWin'!B422*(Rates!$F$13+Rates!$F$17))+Rates!$F$26</f>
        <v>6610.3135799999991</v>
      </c>
      <c r="E422" s="46">
        <f t="shared" si="24"/>
        <v>1448.8613099999993</v>
      </c>
      <c r="F422" s="47">
        <f t="shared" si="25"/>
        <v>0.2807080709476365</v>
      </c>
      <c r="G422" s="51">
        <f>'NEG Commercial'!M422</f>
        <v>2</v>
      </c>
      <c r="H422" s="48">
        <f t="shared" si="26"/>
        <v>1.3912462784162053E-5</v>
      </c>
      <c r="I422" s="48">
        <f t="shared" si="27"/>
        <v>0.99829572330894323</v>
      </c>
      <c r="K422" s="72"/>
      <c r="L422" s="72"/>
    </row>
    <row r="423" spans="2:12" x14ac:dyDescent="0.2">
      <c r="B423" s="44">
        <f>'NEG Commercial'!K423</f>
        <v>9059</v>
      </c>
      <c r="C423" s="45">
        <f>IF('NEG Commercial NonWin'!B423&gt;40,40*(Rates!$E$13+Rates!$E$17)+('NEG Commercial NonWin'!B423-40)*(Rates!$E$13+Rates!$E$19),'NEG Commercial NonWin'!B423*(Rates!$E$13+Rates!$E$17))+Rates!$E$26</f>
        <v>5172.7748700000002</v>
      </c>
      <c r="D423" s="45">
        <f>IF('NEG Commercial NonWin'!B423&gt;40,40*(Rates!$F$13+Rates!$F$17)+('NEG Commercial NonWin'!B423-40)*(Rates!$F$13+Rates!$F$19),'NEG Commercial NonWin'!B423*(Rates!$F$13+Rates!$F$17))+Rates!$F$26</f>
        <v>6624.8419799999992</v>
      </c>
      <c r="E423" s="46">
        <f t="shared" si="24"/>
        <v>1452.067109999999</v>
      </c>
      <c r="F423" s="47">
        <f t="shared" si="25"/>
        <v>0.28071337850433048</v>
      </c>
      <c r="G423" s="51">
        <f>'NEG Commercial'!M423</f>
        <v>1</v>
      </c>
      <c r="H423" s="48">
        <f t="shared" si="26"/>
        <v>6.9562313920810263E-6</v>
      </c>
      <c r="I423" s="48">
        <f t="shared" si="27"/>
        <v>0.99830267954033536</v>
      </c>
      <c r="K423" s="72"/>
      <c r="L423" s="72"/>
    </row>
    <row r="424" spans="2:12" x14ac:dyDescent="0.2">
      <c r="B424" s="44">
        <f>'NEG Commercial'!K424</f>
        <v>9099</v>
      </c>
      <c r="C424" s="45">
        <f>IF('NEG Commercial NonWin'!B424&gt;40,40*(Rates!$E$13+Rates!$E$17)+('NEG Commercial NonWin'!B424-40)*(Rates!$E$13+Rates!$E$19),'NEG Commercial NonWin'!B424*(Rates!$E$13+Rates!$E$17))+Rates!$E$26</f>
        <v>5195.4200700000001</v>
      </c>
      <c r="D424" s="45">
        <f>IF('NEG Commercial NonWin'!B424&gt;40,40*(Rates!$F$13+Rates!$F$17)+('NEG Commercial NonWin'!B424-40)*(Rates!$F$13+Rates!$F$19),'NEG Commercial NonWin'!B424*(Rates!$F$13+Rates!$F$17))+Rates!$F$26</f>
        <v>6653.8987799999986</v>
      </c>
      <c r="E424" s="46">
        <f t="shared" si="24"/>
        <v>1458.4787099999985</v>
      </c>
      <c r="F424" s="47">
        <f t="shared" si="25"/>
        <v>0.28072392421581388</v>
      </c>
      <c r="G424" s="51">
        <f>'NEG Commercial'!M424</f>
        <v>2</v>
      </c>
      <c r="H424" s="48">
        <f t="shared" si="26"/>
        <v>1.3912462784162053E-5</v>
      </c>
      <c r="I424" s="48">
        <f t="shared" si="27"/>
        <v>0.99831659200311951</v>
      </c>
      <c r="K424" s="72"/>
      <c r="L424" s="72"/>
    </row>
    <row r="425" spans="2:12" x14ac:dyDescent="0.2">
      <c r="B425" s="44">
        <f>'NEG Commercial'!K425</f>
        <v>9119</v>
      </c>
      <c r="C425" s="45">
        <f>IF('NEG Commercial NonWin'!B425&gt;40,40*(Rates!$E$13+Rates!$E$17)+('NEG Commercial NonWin'!B425-40)*(Rates!$E$13+Rates!$E$19),'NEG Commercial NonWin'!B425*(Rates!$E$13+Rates!$E$17))+Rates!$E$26</f>
        <v>5206.7426699999996</v>
      </c>
      <c r="D425" s="45">
        <f>IF('NEG Commercial NonWin'!B425&gt;40,40*(Rates!$F$13+Rates!$F$17)+('NEG Commercial NonWin'!B425-40)*(Rates!$F$13+Rates!$F$19),'NEG Commercial NonWin'!B425*(Rates!$F$13+Rates!$F$17))+Rates!$F$26</f>
        <v>6668.4271799999988</v>
      </c>
      <c r="E425" s="46">
        <f t="shared" si="24"/>
        <v>1461.6845099999991</v>
      </c>
      <c r="F425" s="47">
        <f t="shared" si="25"/>
        <v>0.28072916267244663</v>
      </c>
      <c r="G425" s="51">
        <f>'NEG Commercial'!M425</f>
        <v>2</v>
      </c>
      <c r="H425" s="48">
        <f t="shared" si="26"/>
        <v>1.3912462784162053E-5</v>
      </c>
      <c r="I425" s="48">
        <f t="shared" si="27"/>
        <v>0.99833050446590366</v>
      </c>
      <c r="K425" s="72"/>
      <c r="L425" s="72"/>
    </row>
    <row r="426" spans="2:12" x14ac:dyDescent="0.2">
      <c r="B426" s="44">
        <f>'NEG Commercial'!K426</f>
        <v>9139</v>
      </c>
      <c r="C426" s="45">
        <f>IF('NEG Commercial NonWin'!B426&gt;40,40*(Rates!$E$13+Rates!$E$17)+('NEG Commercial NonWin'!B426-40)*(Rates!$E$13+Rates!$E$19),'NEG Commercial NonWin'!B426*(Rates!$E$13+Rates!$E$17))+Rates!$E$26</f>
        <v>5218.0652700000001</v>
      </c>
      <c r="D426" s="45">
        <f>IF('NEG Commercial NonWin'!B426&gt;40,40*(Rates!$F$13+Rates!$F$17)+('NEG Commercial NonWin'!B426-40)*(Rates!$F$13+Rates!$F$19),'NEG Commercial NonWin'!B426*(Rates!$F$13+Rates!$F$17))+Rates!$F$26</f>
        <v>6682.9555799999989</v>
      </c>
      <c r="E426" s="46">
        <f t="shared" si="24"/>
        <v>1464.8903099999989</v>
      </c>
      <c r="F426" s="47">
        <f t="shared" si="25"/>
        <v>0.2807343783953854</v>
      </c>
      <c r="G426" s="51">
        <f>'NEG Commercial'!M426</f>
        <v>1</v>
      </c>
      <c r="H426" s="48">
        <f t="shared" si="26"/>
        <v>6.9562313920810263E-6</v>
      </c>
      <c r="I426" s="48">
        <f t="shared" si="27"/>
        <v>0.99833746069729579</v>
      </c>
      <c r="K426" s="72"/>
      <c r="L426" s="72"/>
    </row>
    <row r="427" spans="2:12" x14ac:dyDescent="0.2">
      <c r="B427" s="44">
        <f>'NEG Commercial'!K427</f>
        <v>9179</v>
      </c>
      <c r="C427" s="45">
        <f>IF('NEG Commercial NonWin'!B427&gt;40,40*(Rates!$E$13+Rates!$E$17)+('NEG Commercial NonWin'!B427-40)*(Rates!$E$13+Rates!$E$19),'NEG Commercial NonWin'!B427*(Rates!$E$13+Rates!$E$17))+Rates!$E$26</f>
        <v>5240.71047</v>
      </c>
      <c r="D427" s="45">
        <f>IF('NEG Commercial NonWin'!B427&gt;40,40*(Rates!$F$13+Rates!$F$17)+('NEG Commercial NonWin'!B427-40)*(Rates!$F$13+Rates!$F$19),'NEG Commercial NonWin'!B427*(Rates!$F$13+Rates!$F$17))+Rates!$F$26</f>
        <v>6712.0123799999992</v>
      </c>
      <c r="E427" s="46">
        <f t="shared" si="24"/>
        <v>1471.3019099999992</v>
      </c>
      <c r="F427" s="47">
        <f t="shared" si="25"/>
        <v>0.28074474222957774</v>
      </c>
      <c r="G427" s="51">
        <f>'NEG Commercial'!M427</f>
        <v>1</v>
      </c>
      <c r="H427" s="48">
        <f t="shared" si="26"/>
        <v>6.9562313920810263E-6</v>
      </c>
      <c r="I427" s="48">
        <f t="shared" si="27"/>
        <v>0.99834441692868792</v>
      </c>
      <c r="K427" s="72"/>
      <c r="L427" s="72"/>
    </row>
    <row r="428" spans="2:12" x14ac:dyDescent="0.2">
      <c r="B428" s="44">
        <f>'NEG Commercial'!K428</f>
        <v>9199</v>
      </c>
      <c r="C428" s="45">
        <f>IF('NEG Commercial NonWin'!B428&gt;40,40*(Rates!$E$13+Rates!$E$17)+('NEG Commercial NonWin'!B428-40)*(Rates!$E$13+Rates!$E$19),'NEG Commercial NonWin'!B428*(Rates!$E$13+Rates!$E$17))+Rates!$E$26</f>
        <v>5252.0330700000004</v>
      </c>
      <c r="D428" s="45">
        <f>IF('NEG Commercial NonWin'!B428&gt;40,40*(Rates!$F$13+Rates!$F$17)+('NEG Commercial NonWin'!B428-40)*(Rates!$F$13+Rates!$F$19),'NEG Commercial NonWin'!B428*(Rates!$F$13+Rates!$F$17))+Rates!$F$26</f>
        <v>6726.5407799999984</v>
      </c>
      <c r="E428" s="46">
        <f t="shared" si="24"/>
        <v>1474.507709999998</v>
      </c>
      <c r="F428" s="47">
        <f t="shared" si="25"/>
        <v>0.28074989063235239</v>
      </c>
      <c r="G428" s="51">
        <f>'NEG Commercial'!M428</f>
        <v>1</v>
      </c>
      <c r="H428" s="48">
        <f t="shared" si="26"/>
        <v>6.9562313920810263E-6</v>
      </c>
      <c r="I428" s="48">
        <f t="shared" si="27"/>
        <v>0.99835137316008005</v>
      </c>
      <c r="K428" s="72"/>
      <c r="L428" s="72"/>
    </row>
    <row r="429" spans="2:12" x14ac:dyDescent="0.2">
      <c r="B429" s="44">
        <f>'NEG Commercial'!K429</f>
        <v>9219</v>
      </c>
      <c r="C429" s="45">
        <f>IF('NEG Commercial NonWin'!B429&gt;40,40*(Rates!$E$13+Rates!$E$17)+('NEG Commercial NonWin'!B429-40)*(Rates!$E$13+Rates!$E$19),'NEG Commercial NonWin'!B429*(Rates!$E$13+Rates!$E$17))+Rates!$E$26</f>
        <v>5263.3556699999999</v>
      </c>
      <c r="D429" s="45">
        <f>IF('NEG Commercial NonWin'!B429&gt;40,40*(Rates!$F$13+Rates!$F$17)+('NEG Commercial NonWin'!B429-40)*(Rates!$F$13+Rates!$F$19),'NEG Commercial NonWin'!B429*(Rates!$F$13+Rates!$F$17))+Rates!$F$26</f>
        <v>6741.0691799999986</v>
      </c>
      <c r="E429" s="46">
        <f t="shared" si="24"/>
        <v>1477.7135099999987</v>
      </c>
      <c r="F429" s="47">
        <f t="shared" si="25"/>
        <v>0.28075501688450377</v>
      </c>
      <c r="G429" s="51">
        <f>'NEG Commercial'!M429</f>
        <v>1</v>
      </c>
      <c r="H429" s="48">
        <f t="shared" si="26"/>
        <v>6.9562313920810263E-6</v>
      </c>
      <c r="I429" s="48">
        <f t="shared" si="27"/>
        <v>0.99835832939147218</v>
      </c>
      <c r="K429" s="72"/>
      <c r="L429" s="72"/>
    </row>
    <row r="430" spans="2:12" x14ac:dyDescent="0.2">
      <c r="B430" s="44">
        <f>'NEG Commercial'!K430</f>
        <v>9239</v>
      </c>
      <c r="C430" s="45">
        <f>IF('NEG Commercial NonWin'!B430&gt;40,40*(Rates!$E$13+Rates!$E$17)+('NEG Commercial NonWin'!B430-40)*(Rates!$E$13+Rates!$E$19),'NEG Commercial NonWin'!B430*(Rates!$E$13+Rates!$E$17))+Rates!$E$26</f>
        <v>5274.6782700000003</v>
      </c>
      <c r="D430" s="45">
        <f>IF('NEG Commercial NonWin'!B430&gt;40,40*(Rates!$F$13+Rates!$F$17)+('NEG Commercial NonWin'!B430-40)*(Rates!$F$13+Rates!$F$19),'NEG Commercial NonWin'!B430*(Rates!$F$13+Rates!$F$17))+Rates!$F$26</f>
        <v>6755.5975799999987</v>
      </c>
      <c r="E430" s="46">
        <f t="shared" si="24"/>
        <v>1480.9193099999984</v>
      </c>
      <c r="F430" s="47">
        <f t="shared" si="25"/>
        <v>0.2807601211286766</v>
      </c>
      <c r="G430" s="51">
        <f>'NEG Commercial'!M430</f>
        <v>1</v>
      </c>
      <c r="H430" s="48">
        <f t="shared" si="26"/>
        <v>6.9562313920810263E-6</v>
      </c>
      <c r="I430" s="48">
        <f t="shared" si="27"/>
        <v>0.99836528562286431</v>
      </c>
      <c r="K430" s="72"/>
      <c r="L430" s="72"/>
    </row>
    <row r="431" spans="2:12" x14ac:dyDescent="0.2">
      <c r="B431" s="44">
        <f>'NEG Commercial'!K431</f>
        <v>9259</v>
      </c>
      <c r="C431" s="45">
        <f>IF('NEG Commercial NonWin'!B431&gt;40,40*(Rates!$E$13+Rates!$E$17)+('NEG Commercial NonWin'!B431-40)*(Rates!$E$13+Rates!$E$19),'NEG Commercial NonWin'!B431*(Rates!$E$13+Rates!$E$17))+Rates!$E$26</f>
        <v>5286.0008699999998</v>
      </c>
      <c r="D431" s="45">
        <f>IF('NEG Commercial NonWin'!B431&gt;40,40*(Rates!$F$13+Rates!$F$17)+('NEG Commercial NonWin'!B431-40)*(Rates!$F$13+Rates!$F$19),'NEG Commercial NonWin'!B431*(Rates!$F$13+Rates!$F$17))+Rates!$F$26</f>
        <v>6770.1259799999989</v>
      </c>
      <c r="E431" s="46">
        <f t="shared" si="24"/>
        <v>1484.125109999999</v>
      </c>
      <c r="F431" s="47">
        <f t="shared" si="25"/>
        <v>0.28076520350629436</v>
      </c>
      <c r="G431" s="51">
        <f>'NEG Commercial'!M431</f>
        <v>1</v>
      </c>
      <c r="H431" s="48">
        <f t="shared" si="26"/>
        <v>6.9562313920810263E-6</v>
      </c>
      <c r="I431" s="48">
        <f t="shared" si="27"/>
        <v>0.99837224185425644</v>
      </c>
      <c r="K431" s="72"/>
      <c r="L431" s="72"/>
    </row>
    <row r="432" spans="2:12" x14ac:dyDescent="0.2">
      <c r="B432" s="44">
        <f>'NEG Commercial'!K432</f>
        <v>9279</v>
      </c>
      <c r="C432" s="45">
        <f>IF('NEG Commercial NonWin'!B432&gt;40,40*(Rates!$E$13+Rates!$E$17)+('NEG Commercial NonWin'!B432-40)*(Rates!$E$13+Rates!$E$19),'NEG Commercial NonWin'!B432*(Rates!$E$13+Rates!$E$17))+Rates!$E$26</f>
        <v>5297.3234700000003</v>
      </c>
      <c r="D432" s="45">
        <f>IF('NEG Commercial NonWin'!B432&gt;40,40*(Rates!$F$13+Rates!$F$17)+('NEG Commercial NonWin'!B432-40)*(Rates!$F$13+Rates!$F$19),'NEG Commercial NonWin'!B432*(Rates!$F$13+Rates!$F$17))+Rates!$F$26</f>
        <v>6784.654379999999</v>
      </c>
      <c r="E432" s="46">
        <f t="shared" si="24"/>
        <v>1487.3309099999988</v>
      </c>
      <c r="F432" s="47">
        <f t="shared" si="25"/>
        <v>0.28077026415757061</v>
      </c>
      <c r="G432" s="51">
        <f>'NEG Commercial'!M432</f>
        <v>1</v>
      </c>
      <c r="H432" s="48">
        <f t="shared" si="26"/>
        <v>6.9562313920810263E-6</v>
      </c>
      <c r="I432" s="48">
        <f t="shared" si="27"/>
        <v>0.99837919808564857</v>
      </c>
      <c r="K432" s="72"/>
      <c r="L432" s="72"/>
    </row>
    <row r="433" spans="2:12" x14ac:dyDescent="0.2">
      <c r="B433" s="44">
        <f>'NEG Commercial'!K433</f>
        <v>9299</v>
      </c>
      <c r="C433" s="45">
        <f>IF('NEG Commercial NonWin'!B433&gt;40,40*(Rates!$E$13+Rates!$E$17)+('NEG Commercial NonWin'!B433-40)*(Rates!$E$13+Rates!$E$19),'NEG Commercial NonWin'!B433*(Rates!$E$13+Rates!$E$17))+Rates!$E$26</f>
        <v>5308.6460699999998</v>
      </c>
      <c r="D433" s="45">
        <f>IF('NEG Commercial NonWin'!B433&gt;40,40*(Rates!$F$13+Rates!$F$17)+('NEG Commercial NonWin'!B433-40)*(Rates!$F$13+Rates!$F$19),'NEG Commercial NonWin'!B433*(Rates!$F$13+Rates!$F$17))+Rates!$F$26</f>
        <v>6799.1827799999992</v>
      </c>
      <c r="E433" s="46">
        <f t="shared" si="24"/>
        <v>1490.5367099999994</v>
      </c>
      <c r="F433" s="47">
        <f t="shared" si="25"/>
        <v>0.28077530322152355</v>
      </c>
      <c r="G433" s="51">
        <f>'NEG Commercial'!M433</f>
        <v>3</v>
      </c>
      <c r="H433" s="48">
        <f t="shared" si="26"/>
        <v>2.086869417624308E-5</v>
      </c>
      <c r="I433" s="48">
        <f t="shared" si="27"/>
        <v>0.99840006677982485</v>
      </c>
      <c r="K433" s="72"/>
      <c r="L433" s="72"/>
    </row>
    <row r="434" spans="2:12" x14ac:dyDescent="0.2">
      <c r="B434" s="44">
        <f>'NEG Commercial'!K434</f>
        <v>9339</v>
      </c>
      <c r="C434" s="45">
        <f>IF('NEG Commercial NonWin'!B434&gt;40,40*(Rates!$E$13+Rates!$E$17)+('NEG Commercial NonWin'!B434-40)*(Rates!$E$13+Rates!$E$19),'NEG Commercial NonWin'!B434*(Rates!$E$13+Rates!$E$17))+Rates!$E$26</f>
        <v>5331.2912699999997</v>
      </c>
      <c r="D434" s="45">
        <f>IF('NEG Commercial NonWin'!B434&gt;40,40*(Rates!$F$13+Rates!$F$17)+('NEG Commercial NonWin'!B434-40)*(Rates!$F$13+Rates!$F$19),'NEG Commercial NonWin'!B434*(Rates!$F$13+Rates!$F$17))+Rates!$F$26</f>
        <v>6828.2395799999986</v>
      </c>
      <c r="E434" s="46">
        <f t="shared" si="24"/>
        <v>1496.9483099999989</v>
      </c>
      <c r="F434" s="47">
        <f t="shared" si="25"/>
        <v>0.2807853171376245</v>
      </c>
      <c r="G434" s="51">
        <f>'NEG Commercial'!M434</f>
        <v>1</v>
      </c>
      <c r="H434" s="48">
        <f t="shared" si="26"/>
        <v>6.9562313920810263E-6</v>
      </c>
      <c r="I434" s="48">
        <f t="shared" si="27"/>
        <v>0.99840702301121698</v>
      </c>
      <c r="K434" s="72"/>
      <c r="L434" s="72"/>
    </row>
    <row r="435" spans="2:12" x14ac:dyDescent="0.2">
      <c r="B435" s="44">
        <f>'NEG Commercial'!K435</f>
        <v>9359</v>
      </c>
      <c r="C435" s="45">
        <f>IF('NEG Commercial NonWin'!B435&gt;40,40*(Rates!$E$13+Rates!$E$17)+('NEG Commercial NonWin'!B435-40)*(Rates!$E$13+Rates!$E$19),'NEG Commercial NonWin'!B435*(Rates!$E$13+Rates!$E$17))+Rates!$E$26</f>
        <v>5342.6138700000001</v>
      </c>
      <c r="D435" s="45">
        <f>IF('NEG Commercial NonWin'!B435&gt;40,40*(Rates!$F$13+Rates!$F$17)+('NEG Commercial NonWin'!B435-40)*(Rates!$F$13+Rates!$F$19),'NEG Commercial NonWin'!B435*(Rates!$F$13+Rates!$F$17))+Rates!$F$26</f>
        <v>6842.7679799999987</v>
      </c>
      <c r="E435" s="46">
        <f t="shared" si="24"/>
        <v>1500.1541099999986</v>
      </c>
      <c r="F435" s="47">
        <f t="shared" si="25"/>
        <v>0.2807902922619408</v>
      </c>
      <c r="G435" s="51">
        <f>'NEG Commercial'!M435</f>
        <v>1</v>
      </c>
      <c r="H435" s="48">
        <f t="shared" si="26"/>
        <v>6.9562313920810263E-6</v>
      </c>
      <c r="I435" s="48">
        <f t="shared" si="27"/>
        <v>0.99841397924260911</v>
      </c>
      <c r="K435" s="72"/>
      <c r="L435" s="72"/>
    </row>
    <row r="436" spans="2:12" x14ac:dyDescent="0.2">
      <c r="B436" s="44">
        <f>'NEG Commercial'!K436</f>
        <v>9379</v>
      </c>
      <c r="C436" s="45">
        <f>IF('NEG Commercial NonWin'!B436&gt;40,40*(Rates!$E$13+Rates!$E$17)+('NEG Commercial NonWin'!B436-40)*(Rates!$E$13+Rates!$E$19),'NEG Commercial NonWin'!B436*(Rates!$E$13+Rates!$E$17))+Rates!$E$26</f>
        <v>5353.9364699999996</v>
      </c>
      <c r="D436" s="45">
        <f>IF('NEG Commercial NonWin'!B436&gt;40,40*(Rates!$F$13+Rates!$F$17)+('NEG Commercial NonWin'!B436-40)*(Rates!$F$13+Rates!$F$19),'NEG Commercial NonWin'!B436*(Rates!$F$13+Rates!$F$17))+Rates!$F$26</f>
        <v>6857.2963799999989</v>
      </c>
      <c r="E436" s="46">
        <f t="shared" si="24"/>
        <v>1503.3599099999992</v>
      </c>
      <c r="F436" s="47">
        <f t="shared" si="25"/>
        <v>0.28079524634329461</v>
      </c>
      <c r="G436" s="51">
        <f>'NEG Commercial'!M436</f>
        <v>3</v>
      </c>
      <c r="H436" s="48">
        <f t="shared" si="26"/>
        <v>2.086869417624308E-5</v>
      </c>
      <c r="I436" s="48">
        <f t="shared" si="27"/>
        <v>0.99843484793678539</v>
      </c>
      <c r="K436" s="72"/>
      <c r="L436" s="72"/>
    </row>
    <row r="437" spans="2:12" x14ac:dyDescent="0.2">
      <c r="B437" s="44">
        <f>'NEG Commercial'!K437</f>
        <v>9399</v>
      </c>
      <c r="C437" s="45">
        <f>IF('NEG Commercial NonWin'!B437&gt;40,40*(Rates!$E$13+Rates!$E$17)+('NEG Commercial NonWin'!B437-40)*(Rates!$E$13+Rates!$E$19),'NEG Commercial NonWin'!B437*(Rates!$E$13+Rates!$E$17))+Rates!$E$26</f>
        <v>5365.2590700000001</v>
      </c>
      <c r="D437" s="45">
        <f>IF('NEG Commercial NonWin'!B437&gt;40,40*(Rates!$F$13+Rates!$F$17)+('NEG Commercial NonWin'!B437-40)*(Rates!$F$13+Rates!$F$19),'NEG Commercial NonWin'!B437*(Rates!$F$13+Rates!$F$17))+Rates!$F$26</f>
        <v>6871.824779999999</v>
      </c>
      <c r="E437" s="46">
        <f t="shared" si="24"/>
        <v>1506.5657099999989</v>
      </c>
      <c r="F437" s="47">
        <f t="shared" si="25"/>
        <v>0.28080017951490999</v>
      </c>
      <c r="G437" s="51">
        <f>'NEG Commercial'!M437</f>
        <v>2</v>
      </c>
      <c r="H437" s="48">
        <f t="shared" si="26"/>
        <v>1.3912462784162053E-5</v>
      </c>
      <c r="I437" s="48">
        <f t="shared" si="27"/>
        <v>0.99844876039956953</v>
      </c>
      <c r="K437" s="72"/>
      <c r="L437" s="72"/>
    </row>
    <row r="438" spans="2:12" x14ac:dyDescent="0.2">
      <c r="B438" s="44">
        <f>'NEG Commercial'!K438</f>
        <v>9419</v>
      </c>
      <c r="C438" s="45">
        <f>IF('NEG Commercial NonWin'!B438&gt;40,40*(Rates!$E$13+Rates!$E$17)+('NEG Commercial NonWin'!B438-40)*(Rates!$E$13+Rates!$E$19),'NEG Commercial NonWin'!B438*(Rates!$E$13+Rates!$E$17))+Rates!$E$26</f>
        <v>5376.5816700000005</v>
      </c>
      <c r="D438" s="45">
        <f>IF('NEG Commercial NonWin'!B438&gt;40,40*(Rates!$F$13+Rates!$F$17)+('NEG Commercial NonWin'!B438-40)*(Rates!$F$13+Rates!$F$19),'NEG Commercial NonWin'!B438*(Rates!$F$13+Rates!$F$17))+Rates!$F$26</f>
        <v>6886.3531799999992</v>
      </c>
      <c r="E438" s="46">
        <f t="shared" si="24"/>
        <v>1509.7715099999987</v>
      </c>
      <c r="F438" s="47">
        <f t="shared" si="25"/>
        <v>0.28080509190888914</v>
      </c>
      <c r="G438" s="51">
        <f>'NEG Commercial'!M438</f>
        <v>1</v>
      </c>
      <c r="H438" s="48">
        <f t="shared" si="26"/>
        <v>6.9562313920810263E-6</v>
      </c>
      <c r="I438" s="48">
        <f t="shared" si="27"/>
        <v>0.99845571663096166</v>
      </c>
      <c r="K438" s="72"/>
      <c r="L438" s="72"/>
    </row>
    <row r="439" spans="2:12" x14ac:dyDescent="0.2">
      <c r="B439" s="44">
        <f>'NEG Commercial'!K439</f>
        <v>9459</v>
      </c>
      <c r="C439" s="45">
        <f>IF('NEG Commercial NonWin'!B439&gt;40,40*(Rates!$E$13+Rates!$E$17)+('NEG Commercial NonWin'!B439-40)*(Rates!$E$13+Rates!$E$19),'NEG Commercial NonWin'!B439*(Rates!$E$13+Rates!$E$17))+Rates!$E$26</f>
        <v>5399.2268700000004</v>
      </c>
      <c r="D439" s="45">
        <f>IF('NEG Commercial NonWin'!B439&gt;40,40*(Rates!$F$13+Rates!$F$17)+('NEG Commercial NonWin'!B439-40)*(Rates!$F$13+Rates!$F$19),'NEG Commercial NonWin'!B439*(Rates!$F$13+Rates!$F$17))+Rates!$F$26</f>
        <v>6915.4099799999985</v>
      </c>
      <c r="E439" s="46">
        <f t="shared" si="24"/>
        <v>1516.1831099999981</v>
      </c>
      <c r="F439" s="47">
        <f t="shared" si="25"/>
        <v>0.2808148548868068</v>
      </c>
      <c r="G439" s="51">
        <f>'NEG Commercial'!M439</f>
        <v>2</v>
      </c>
      <c r="H439" s="48">
        <f t="shared" si="26"/>
        <v>1.3912462784162053E-5</v>
      </c>
      <c r="I439" s="48">
        <f t="shared" si="27"/>
        <v>0.99846962909374581</v>
      </c>
      <c r="K439" s="72"/>
      <c r="L439" s="72"/>
    </row>
    <row r="440" spans="2:12" x14ac:dyDescent="0.2">
      <c r="B440" s="44">
        <f>'NEG Commercial'!K440</f>
        <v>9479</v>
      </c>
      <c r="C440" s="45">
        <f>IF('NEG Commercial NonWin'!B440&gt;40,40*(Rates!$E$13+Rates!$E$17)+('NEG Commercial NonWin'!B440-40)*(Rates!$E$13+Rates!$E$19),'NEG Commercial NonWin'!B440*(Rates!$E$13+Rates!$E$17))+Rates!$E$26</f>
        <v>5410.5494699999999</v>
      </c>
      <c r="D440" s="45">
        <f>IF('NEG Commercial NonWin'!B440&gt;40,40*(Rates!$F$13+Rates!$F$17)+('NEG Commercial NonWin'!B440-40)*(Rates!$F$13+Rates!$F$19),'NEG Commercial NonWin'!B440*(Rates!$F$13+Rates!$F$17))+Rates!$F$26</f>
        <v>6929.9383799999987</v>
      </c>
      <c r="E440" s="46">
        <f t="shared" si="24"/>
        <v>1519.3889099999988</v>
      </c>
      <c r="F440" s="47">
        <f t="shared" si="25"/>
        <v>0.28081970572944392</v>
      </c>
      <c r="G440" s="51">
        <f>'NEG Commercial'!M440</f>
        <v>3</v>
      </c>
      <c r="H440" s="48">
        <f t="shared" si="26"/>
        <v>2.086869417624308E-5</v>
      </c>
      <c r="I440" s="48">
        <f t="shared" si="27"/>
        <v>0.99849049778792209</v>
      </c>
      <c r="K440" s="72"/>
      <c r="L440" s="72"/>
    </row>
    <row r="441" spans="2:12" x14ac:dyDescent="0.2">
      <c r="B441" s="44">
        <f>'NEG Commercial'!K441</f>
        <v>9519</v>
      </c>
      <c r="C441" s="45">
        <f>IF('NEG Commercial NonWin'!B441&gt;40,40*(Rates!$E$13+Rates!$E$17)+('NEG Commercial NonWin'!B441-40)*(Rates!$E$13+Rates!$E$19),'NEG Commercial NonWin'!B441*(Rates!$E$13+Rates!$E$17))+Rates!$E$26</f>
        <v>5433.1946699999999</v>
      </c>
      <c r="D441" s="45">
        <f>IF('NEG Commercial NonWin'!B441&gt;40,40*(Rates!$F$13+Rates!$F$17)+('NEG Commercial NonWin'!B441-40)*(Rates!$F$13+Rates!$F$19),'NEG Commercial NonWin'!B441*(Rates!$F$13+Rates!$F$17))+Rates!$F$26</f>
        <v>6958.995179999999</v>
      </c>
      <c r="E441" s="46">
        <f t="shared" si="24"/>
        <v>1525.8005099999991</v>
      </c>
      <c r="F441" s="47">
        <f t="shared" si="25"/>
        <v>0.28082934676073351</v>
      </c>
      <c r="G441" s="51">
        <f>'NEG Commercial'!M441</f>
        <v>3</v>
      </c>
      <c r="H441" s="48">
        <f t="shared" si="26"/>
        <v>2.086869417624308E-5</v>
      </c>
      <c r="I441" s="48">
        <f t="shared" si="27"/>
        <v>0.99851136648209837</v>
      </c>
      <c r="K441" s="72"/>
      <c r="L441" s="72"/>
    </row>
    <row r="442" spans="2:12" x14ac:dyDescent="0.2">
      <c r="B442" s="44">
        <f>'NEG Commercial'!K442</f>
        <v>9539</v>
      </c>
      <c r="C442" s="45">
        <f>IF('NEG Commercial NonWin'!B442&gt;40,40*(Rates!$E$13+Rates!$E$17)+('NEG Commercial NonWin'!B442-40)*(Rates!$E$13+Rates!$E$19),'NEG Commercial NonWin'!B442*(Rates!$E$13+Rates!$E$17))+Rates!$E$26</f>
        <v>5444.5172700000003</v>
      </c>
      <c r="D442" s="45">
        <f>IF('NEG Commercial NonWin'!B442&gt;40,40*(Rates!$F$13+Rates!$F$17)+('NEG Commercial NonWin'!B442-40)*(Rates!$F$13+Rates!$F$19),'NEG Commercial NonWin'!B442*(Rates!$F$13+Rates!$F$17))+Rates!$F$26</f>
        <v>6973.5235799999991</v>
      </c>
      <c r="E442" s="46">
        <f t="shared" si="24"/>
        <v>1529.0063099999988</v>
      </c>
      <c r="F442" s="47">
        <f t="shared" si="25"/>
        <v>0.28083413720166212</v>
      </c>
      <c r="G442" s="51">
        <f>'NEG Commercial'!M442</f>
        <v>2</v>
      </c>
      <c r="H442" s="48">
        <f t="shared" si="26"/>
        <v>1.3912462784162053E-5</v>
      </c>
      <c r="I442" s="48">
        <f t="shared" si="27"/>
        <v>0.99852527894488252</v>
      </c>
      <c r="K442" s="72"/>
      <c r="L442" s="72"/>
    </row>
    <row r="443" spans="2:12" x14ac:dyDescent="0.2">
      <c r="B443" s="44">
        <f>'NEG Commercial'!K443</f>
        <v>9559</v>
      </c>
      <c r="C443" s="45">
        <f>IF('NEG Commercial NonWin'!B443&gt;40,40*(Rates!$E$13+Rates!$E$17)+('NEG Commercial NonWin'!B443-40)*(Rates!$E$13+Rates!$E$19),'NEG Commercial NonWin'!B443*(Rates!$E$13+Rates!$E$17))+Rates!$E$26</f>
        <v>5455.8398699999998</v>
      </c>
      <c r="D443" s="45">
        <f>IF('NEG Commercial NonWin'!B443&gt;40,40*(Rates!$F$13+Rates!$F$17)+('NEG Commercial NonWin'!B443-40)*(Rates!$F$13+Rates!$F$19),'NEG Commercial NonWin'!B443*(Rates!$F$13+Rates!$F$17))+Rates!$F$26</f>
        <v>6988.0519799999993</v>
      </c>
      <c r="E443" s="46">
        <f t="shared" si="24"/>
        <v>1532.2121099999995</v>
      </c>
      <c r="F443" s="47">
        <f t="shared" si="25"/>
        <v>0.28083890775921905</v>
      </c>
      <c r="G443" s="51">
        <f>'NEG Commercial'!M443</f>
        <v>1</v>
      </c>
      <c r="H443" s="48">
        <f t="shared" si="26"/>
        <v>6.9562313920810263E-6</v>
      </c>
      <c r="I443" s="48">
        <f t="shared" si="27"/>
        <v>0.99853223517627465</v>
      </c>
      <c r="K443" s="72"/>
      <c r="L443" s="72"/>
    </row>
    <row r="444" spans="2:12" x14ac:dyDescent="0.2">
      <c r="B444" s="44">
        <f>'NEG Commercial'!K444</f>
        <v>9579</v>
      </c>
      <c r="C444" s="45">
        <f>IF('NEG Commercial NonWin'!B444&gt;40,40*(Rates!$E$13+Rates!$E$17)+('NEG Commercial NonWin'!B444-40)*(Rates!$E$13+Rates!$E$19),'NEG Commercial NonWin'!B444*(Rates!$E$13+Rates!$E$17))+Rates!$E$26</f>
        <v>5467.1624700000002</v>
      </c>
      <c r="D444" s="45">
        <f>IF('NEG Commercial NonWin'!B444&gt;40,40*(Rates!$F$13+Rates!$F$17)+('NEG Commercial NonWin'!B444-40)*(Rates!$F$13+Rates!$F$19),'NEG Commercial NonWin'!B444*(Rates!$F$13+Rates!$F$17))+Rates!$F$26</f>
        <v>7002.5803799999985</v>
      </c>
      <c r="E444" s="46">
        <f t="shared" si="24"/>
        <v>1535.4179099999983</v>
      </c>
      <c r="F444" s="47">
        <f t="shared" si="25"/>
        <v>0.28084365855694027</v>
      </c>
      <c r="G444" s="51">
        <f>'NEG Commercial'!M444</f>
        <v>1</v>
      </c>
      <c r="H444" s="48">
        <f t="shared" si="26"/>
        <v>6.9562313920810263E-6</v>
      </c>
      <c r="I444" s="48">
        <f t="shared" si="27"/>
        <v>0.99853919140766678</v>
      </c>
      <c r="K444" s="72"/>
      <c r="L444" s="72"/>
    </row>
    <row r="445" spans="2:12" x14ac:dyDescent="0.2">
      <c r="B445" s="44">
        <f>'NEG Commercial'!K445</f>
        <v>9599</v>
      </c>
      <c r="C445" s="45">
        <f>IF('NEG Commercial NonWin'!B445&gt;40,40*(Rates!$E$13+Rates!$E$17)+('NEG Commercial NonWin'!B445-40)*(Rates!$E$13+Rates!$E$19),'NEG Commercial NonWin'!B445*(Rates!$E$13+Rates!$E$17))+Rates!$E$26</f>
        <v>5478.4850699999997</v>
      </c>
      <c r="D445" s="45">
        <f>IF('NEG Commercial NonWin'!B445&gt;40,40*(Rates!$F$13+Rates!$F$17)+('NEG Commercial NonWin'!B445-40)*(Rates!$F$13+Rates!$F$19),'NEG Commercial NonWin'!B445*(Rates!$F$13+Rates!$F$17))+Rates!$F$26</f>
        <v>7017.1087799999987</v>
      </c>
      <c r="E445" s="46">
        <f t="shared" si="24"/>
        <v>1538.6237099999989</v>
      </c>
      <c r="F445" s="47">
        <f t="shared" si="25"/>
        <v>0.28084838971734188</v>
      </c>
      <c r="G445" s="51">
        <f>'NEG Commercial'!M445</f>
        <v>2</v>
      </c>
      <c r="H445" s="48">
        <f t="shared" si="26"/>
        <v>1.3912462784162053E-5</v>
      </c>
      <c r="I445" s="48">
        <f t="shared" si="27"/>
        <v>0.99855310387045093</v>
      </c>
      <c r="K445" s="72"/>
      <c r="L445" s="72"/>
    </row>
    <row r="446" spans="2:12" x14ac:dyDescent="0.2">
      <c r="B446" s="44">
        <f>'NEG Commercial'!K446</f>
        <v>9639</v>
      </c>
      <c r="C446" s="45">
        <f>IF('NEG Commercial NonWin'!B446&gt;40,40*(Rates!$E$13+Rates!$E$17)+('NEG Commercial NonWin'!B446-40)*(Rates!$E$13+Rates!$E$19),'NEG Commercial NonWin'!B446*(Rates!$E$13+Rates!$E$17))+Rates!$E$26</f>
        <v>5501.1302699999997</v>
      </c>
      <c r="D446" s="45">
        <f>IF('NEG Commercial NonWin'!B446&gt;40,40*(Rates!$F$13+Rates!$F$17)+('NEG Commercial NonWin'!B446-40)*(Rates!$F$13+Rates!$F$19),'NEG Commercial NonWin'!B446*(Rates!$F$13+Rates!$F$17))+Rates!$F$26</f>
        <v>7046.165579999999</v>
      </c>
      <c r="E446" s="46">
        <f t="shared" si="24"/>
        <v>1545.0353099999993</v>
      </c>
      <c r="F446" s="47">
        <f t="shared" si="25"/>
        <v>0.28085779361120261</v>
      </c>
      <c r="G446" s="51">
        <f>'NEG Commercial'!M446</f>
        <v>1</v>
      </c>
      <c r="H446" s="48">
        <f t="shared" si="26"/>
        <v>6.9562313920810263E-6</v>
      </c>
      <c r="I446" s="48">
        <f t="shared" si="27"/>
        <v>0.99856006010184306</v>
      </c>
      <c r="K446" s="72"/>
      <c r="L446" s="72"/>
    </row>
    <row r="447" spans="2:12" x14ac:dyDescent="0.2">
      <c r="B447" s="44">
        <f>'NEG Commercial'!K447</f>
        <v>9679</v>
      </c>
      <c r="C447" s="45">
        <f>IF('NEG Commercial NonWin'!B447&gt;40,40*(Rates!$E$13+Rates!$E$17)+('NEG Commercial NonWin'!B447-40)*(Rates!$E$13+Rates!$E$19),'NEG Commercial NonWin'!B447*(Rates!$E$13+Rates!$E$17))+Rates!$E$26</f>
        <v>5523.7754700000005</v>
      </c>
      <c r="D447" s="45">
        <f>IF('NEG Commercial NonWin'!B447&gt;40,40*(Rates!$F$13+Rates!$F$17)+('NEG Commercial NonWin'!B447-40)*(Rates!$F$13+Rates!$F$19),'NEG Commercial NonWin'!B447*(Rates!$F$13+Rates!$F$17))+Rates!$F$26</f>
        <v>7075.2223799999992</v>
      </c>
      <c r="E447" s="46">
        <f t="shared" si="24"/>
        <v>1551.4469099999988</v>
      </c>
      <c r="F447" s="47">
        <f t="shared" si="25"/>
        <v>0.28086712040089468</v>
      </c>
      <c r="G447" s="51">
        <f>'NEG Commercial'!M447</f>
        <v>1</v>
      </c>
      <c r="H447" s="48">
        <f t="shared" si="26"/>
        <v>6.9562313920810263E-6</v>
      </c>
      <c r="I447" s="48">
        <f t="shared" si="27"/>
        <v>0.99856701633323519</v>
      </c>
      <c r="K447" s="72"/>
      <c r="L447" s="72"/>
    </row>
    <row r="448" spans="2:12" x14ac:dyDescent="0.2">
      <c r="B448" s="44">
        <f>'NEG Commercial'!K448</f>
        <v>9719</v>
      </c>
      <c r="C448" s="45">
        <f>IF('NEG Commercial NonWin'!B448&gt;40,40*(Rates!$E$13+Rates!$E$17)+('NEG Commercial NonWin'!B448-40)*(Rates!$E$13+Rates!$E$19),'NEG Commercial NonWin'!B448*(Rates!$E$13+Rates!$E$17))+Rates!$E$26</f>
        <v>5546.4206700000004</v>
      </c>
      <c r="D448" s="45">
        <f>IF('NEG Commercial NonWin'!B448&gt;40,40*(Rates!$F$13+Rates!$F$17)+('NEG Commercial NonWin'!B448-40)*(Rates!$F$13+Rates!$F$19),'NEG Commercial NonWin'!B448*(Rates!$F$13+Rates!$F$17))+Rates!$F$26</f>
        <v>7104.2791799999986</v>
      </c>
      <c r="E448" s="46">
        <f t="shared" si="24"/>
        <v>1557.8585099999982</v>
      </c>
      <c r="F448" s="47">
        <f t="shared" si="25"/>
        <v>0.28087637103083241</v>
      </c>
      <c r="G448" s="51">
        <f>'NEG Commercial'!M448</f>
        <v>1</v>
      </c>
      <c r="H448" s="48">
        <f t="shared" si="26"/>
        <v>6.9562313920810263E-6</v>
      </c>
      <c r="I448" s="48">
        <f t="shared" si="27"/>
        <v>0.99857397256462732</v>
      </c>
      <c r="K448" s="72"/>
      <c r="L448" s="72"/>
    </row>
    <row r="449" spans="2:12" x14ac:dyDescent="0.2">
      <c r="B449" s="44">
        <f>'NEG Commercial'!K449</f>
        <v>9759</v>
      </c>
      <c r="C449" s="45">
        <f>IF('NEG Commercial NonWin'!B449&gt;40,40*(Rates!$E$13+Rates!$E$17)+('NEG Commercial NonWin'!B449-40)*(Rates!$E$13+Rates!$E$19),'NEG Commercial NonWin'!B449*(Rates!$E$13+Rates!$E$17))+Rates!$E$26</f>
        <v>5569.0658700000004</v>
      </c>
      <c r="D449" s="45">
        <f>IF('NEG Commercial NonWin'!B449&gt;40,40*(Rates!$F$13+Rates!$F$17)+('NEG Commercial NonWin'!B449-40)*(Rates!$F$13+Rates!$F$19),'NEG Commercial NonWin'!B449*(Rates!$F$13+Rates!$F$17))+Rates!$F$26</f>
        <v>7133.3359799999989</v>
      </c>
      <c r="E449" s="46">
        <f t="shared" si="24"/>
        <v>1564.2701099999986</v>
      </c>
      <c r="F449" s="47">
        <f t="shared" si="25"/>
        <v>0.28088554643006913</v>
      </c>
      <c r="G449" s="51">
        <f>'NEG Commercial'!M449</f>
        <v>1</v>
      </c>
      <c r="H449" s="48">
        <f t="shared" si="26"/>
        <v>6.9562313920810263E-6</v>
      </c>
      <c r="I449" s="48">
        <f t="shared" si="27"/>
        <v>0.99858092879601945</v>
      </c>
      <c r="K449" s="72"/>
      <c r="L449" s="72"/>
    </row>
    <row r="450" spans="2:12" x14ac:dyDescent="0.2">
      <c r="B450" s="44">
        <f>'NEG Commercial'!K450</f>
        <v>9779</v>
      </c>
      <c r="C450" s="45">
        <f>IF('NEG Commercial NonWin'!B450&gt;40,40*(Rates!$E$13+Rates!$E$17)+('NEG Commercial NonWin'!B450-40)*(Rates!$E$13+Rates!$E$19),'NEG Commercial NonWin'!B450*(Rates!$E$13+Rates!$E$17))+Rates!$E$26</f>
        <v>5580.3884699999999</v>
      </c>
      <c r="D450" s="45">
        <f>IF('NEG Commercial NonWin'!B450&gt;40,40*(Rates!$F$13+Rates!$F$17)+('NEG Commercial NonWin'!B450-40)*(Rates!$F$13+Rates!$F$19),'NEG Commercial NonWin'!B450*(Rates!$F$13+Rates!$F$17))+Rates!$F$26</f>
        <v>7147.8643799999991</v>
      </c>
      <c r="E450" s="46">
        <f t="shared" si="24"/>
        <v>1567.4759099999992</v>
      </c>
      <c r="F450" s="47">
        <f t="shared" si="25"/>
        <v>0.28089010620438032</v>
      </c>
      <c r="G450" s="51">
        <f>'NEG Commercial'!M450</f>
        <v>1</v>
      </c>
      <c r="H450" s="48">
        <f t="shared" si="26"/>
        <v>6.9562313920810263E-6</v>
      </c>
      <c r="I450" s="48">
        <f t="shared" si="27"/>
        <v>0.99858788502741158</v>
      </c>
      <c r="K450" s="72"/>
      <c r="L450" s="72"/>
    </row>
    <row r="451" spans="2:12" x14ac:dyDescent="0.2">
      <c r="B451" s="44">
        <f>'NEG Commercial'!K451</f>
        <v>9819</v>
      </c>
      <c r="C451" s="45">
        <f>IF('NEG Commercial NonWin'!B451&gt;40,40*(Rates!$E$13+Rates!$E$17)+('NEG Commercial NonWin'!B451-40)*(Rates!$E$13+Rates!$E$19),'NEG Commercial NonWin'!B451*(Rates!$E$13+Rates!$E$17))+Rates!$E$26</f>
        <v>5603.0336699999998</v>
      </c>
      <c r="D451" s="45">
        <f>IF('NEG Commercial NonWin'!B451&gt;40,40*(Rates!$F$13+Rates!$F$17)+('NEG Commercial NonWin'!B451-40)*(Rates!$F$13+Rates!$F$19),'NEG Commercial NonWin'!B451*(Rates!$F$13+Rates!$F$17))+Rates!$F$26</f>
        <v>7176.9211799999985</v>
      </c>
      <c r="E451" s="46">
        <f t="shared" si="24"/>
        <v>1573.8875099999987</v>
      </c>
      <c r="F451" s="47">
        <f t="shared" si="25"/>
        <v>0.2808991704667016</v>
      </c>
      <c r="G451" s="51">
        <f>'NEG Commercial'!M451</f>
        <v>3</v>
      </c>
      <c r="H451" s="48">
        <f t="shared" si="26"/>
        <v>2.086869417624308E-5</v>
      </c>
      <c r="I451" s="48">
        <f t="shared" si="27"/>
        <v>0.99860875372158786</v>
      </c>
      <c r="K451" s="72"/>
      <c r="L451" s="72"/>
    </row>
    <row r="452" spans="2:12" x14ac:dyDescent="0.2">
      <c r="B452" s="44">
        <f>'NEG Commercial'!K452</f>
        <v>9919</v>
      </c>
      <c r="C452" s="45">
        <f>IF('NEG Commercial NonWin'!B452&gt;40,40*(Rates!$E$13+Rates!$E$17)+('NEG Commercial NonWin'!B452-40)*(Rates!$E$13+Rates!$E$19),'NEG Commercial NonWin'!B452*(Rates!$E$13+Rates!$E$17))+Rates!$E$26</f>
        <v>5659.6466700000001</v>
      </c>
      <c r="D452" s="45">
        <f>IF('NEG Commercial NonWin'!B452&gt;40,40*(Rates!$F$13+Rates!$F$17)+('NEG Commercial NonWin'!B452-40)*(Rates!$F$13+Rates!$F$19),'NEG Commercial NonWin'!B452*(Rates!$F$13+Rates!$F$17))+Rates!$F$26</f>
        <v>7249.5631799999992</v>
      </c>
      <c r="E452" s="46">
        <f t="shared" si="24"/>
        <v>1589.9165099999991</v>
      </c>
      <c r="F452" s="47">
        <f t="shared" si="25"/>
        <v>0.28092151378064723</v>
      </c>
      <c r="G452" s="51">
        <f>'NEG Commercial'!M452</f>
        <v>2</v>
      </c>
      <c r="H452" s="48">
        <f t="shared" si="26"/>
        <v>1.3912462784162053E-5</v>
      </c>
      <c r="I452" s="48">
        <f t="shared" si="27"/>
        <v>0.99862266618437201</v>
      </c>
      <c r="K452" s="72"/>
      <c r="L452" s="72"/>
    </row>
    <row r="453" spans="2:12" x14ac:dyDescent="0.2">
      <c r="B453" s="44">
        <f>'NEG Commercial'!K453</f>
        <v>9939</v>
      </c>
      <c r="C453" s="45">
        <f>IF('NEG Commercial NonWin'!B453&gt;40,40*(Rates!$E$13+Rates!$E$17)+('NEG Commercial NonWin'!B453-40)*(Rates!$E$13+Rates!$E$19),'NEG Commercial NonWin'!B453*(Rates!$E$13+Rates!$E$17))+Rates!$E$26</f>
        <v>5670.9692700000005</v>
      </c>
      <c r="D453" s="45">
        <f>IF('NEG Commercial NonWin'!B453&gt;40,40*(Rates!$F$13+Rates!$F$17)+('NEG Commercial NonWin'!B453-40)*(Rates!$F$13+Rates!$F$19),'NEG Commercial NonWin'!B453*(Rates!$F$13+Rates!$F$17))+Rates!$F$26</f>
        <v>7264.0915799999984</v>
      </c>
      <c r="E453" s="46">
        <f t="shared" si="24"/>
        <v>1593.1223099999979</v>
      </c>
      <c r="F453" s="47">
        <f t="shared" si="25"/>
        <v>0.280925928910914</v>
      </c>
      <c r="G453" s="51">
        <f>'NEG Commercial'!M453</f>
        <v>1</v>
      </c>
      <c r="H453" s="48">
        <f t="shared" si="26"/>
        <v>6.9562313920810263E-6</v>
      </c>
      <c r="I453" s="48">
        <f t="shared" si="27"/>
        <v>0.99862962241576414</v>
      </c>
      <c r="K453" s="72"/>
      <c r="L453" s="72"/>
    </row>
    <row r="454" spans="2:12" x14ac:dyDescent="0.2">
      <c r="B454" s="44">
        <f>'NEG Commercial'!K454</f>
        <v>9959</v>
      </c>
      <c r="C454" s="45">
        <f>IF('NEG Commercial NonWin'!B454&gt;40,40*(Rates!$E$13+Rates!$E$17)+('NEG Commercial NonWin'!B454-40)*(Rates!$E$13+Rates!$E$19),'NEG Commercial NonWin'!B454*(Rates!$E$13+Rates!$E$17))+Rates!$E$26</f>
        <v>5682.29187</v>
      </c>
      <c r="D454" s="45">
        <f>IF('NEG Commercial NonWin'!B454&gt;40,40*(Rates!$F$13+Rates!$F$17)+('NEG Commercial NonWin'!B454-40)*(Rates!$F$13+Rates!$F$19),'NEG Commercial NonWin'!B454*(Rates!$F$13+Rates!$F$17))+Rates!$F$26</f>
        <v>7278.6199799999986</v>
      </c>
      <c r="E454" s="46">
        <f t="shared" si="24"/>
        <v>1596.3281099999986</v>
      </c>
      <c r="F454" s="47">
        <f t="shared" si="25"/>
        <v>0.28093032644590266</v>
      </c>
      <c r="G454" s="51">
        <f>'NEG Commercial'!M454</f>
        <v>2</v>
      </c>
      <c r="H454" s="48">
        <f t="shared" si="26"/>
        <v>1.3912462784162053E-5</v>
      </c>
      <c r="I454" s="48">
        <f t="shared" si="27"/>
        <v>0.99864353487854829</v>
      </c>
      <c r="K454" s="72"/>
      <c r="L454" s="72"/>
    </row>
    <row r="455" spans="2:12" x14ac:dyDescent="0.2">
      <c r="B455" s="44">
        <f>'NEG Commercial'!K455</f>
        <v>9979</v>
      </c>
      <c r="C455" s="45">
        <f>IF('NEG Commercial NonWin'!B455&gt;40,40*(Rates!$E$13+Rates!$E$17)+('NEG Commercial NonWin'!B455-40)*(Rates!$E$13+Rates!$E$19),'NEG Commercial NonWin'!B455*(Rates!$E$13+Rates!$E$17))+Rates!$E$26</f>
        <v>5693.6144700000004</v>
      </c>
      <c r="D455" s="45">
        <f>IF('NEG Commercial NonWin'!B455&gt;40,40*(Rates!$F$13+Rates!$F$17)+('NEG Commercial NonWin'!B455-40)*(Rates!$F$13+Rates!$F$19),'NEG Commercial NonWin'!B455*(Rates!$F$13+Rates!$F$17))+Rates!$F$26</f>
        <v>7293.1483799999987</v>
      </c>
      <c r="E455" s="46">
        <f t="shared" ref="E455:E518" si="28">D455-C455</f>
        <v>1599.5339099999983</v>
      </c>
      <c r="F455" s="47">
        <f t="shared" ref="F455:F518" si="29">E455/C455</f>
        <v>0.28093470649058511</v>
      </c>
      <c r="G455" s="51">
        <f>'NEG Commercial'!M455</f>
        <v>1</v>
      </c>
      <c r="H455" s="48">
        <f t="shared" si="26"/>
        <v>6.9562313920810263E-6</v>
      </c>
      <c r="I455" s="48">
        <f t="shared" si="27"/>
        <v>0.99865049110994042</v>
      </c>
      <c r="K455" s="72"/>
      <c r="L455" s="72"/>
    </row>
    <row r="456" spans="2:12" x14ac:dyDescent="0.2">
      <c r="B456" s="44">
        <f>'NEG Commercial'!K456</f>
        <v>9999</v>
      </c>
      <c r="C456" s="45">
        <f>IF('NEG Commercial NonWin'!B456&gt;40,40*(Rates!$E$13+Rates!$E$17)+('NEG Commercial NonWin'!B456-40)*(Rates!$E$13+Rates!$E$19),'NEG Commercial NonWin'!B456*(Rates!$E$13+Rates!$E$17))+Rates!$E$26</f>
        <v>5704.9370699999999</v>
      </c>
      <c r="D456" s="45">
        <f>IF('NEG Commercial NonWin'!B456&gt;40,40*(Rates!$F$13+Rates!$F$17)+('NEG Commercial NonWin'!B456-40)*(Rates!$F$13+Rates!$F$19),'NEG Commercial NonWin'!B456*(Rates!$F$13+Rates!$F$17))+Rates!$F$26</f>
        <v>7307.6767799999989</v>
      </c>
      <c r="E456" s="46">
        <f t="shared" si="28"/>
        <v>1602.7397099999989</v>
      </c>
      <c r="F456" s="47">
        <f t="shared" si="29"/>
        <v>0.28093906914910088</v>
      </c>
      <c r="G456" s="51">
        <f>'NEG Commercial'!M456</f>
        <v>1</v>
      </c>
      <c r="H456" s="48">
        <f t="shared" ref="H456:H519" si="30">G456/SUM($G$6:$G$618)</f>
        <v>6.9562313920810263E-6</v>
      </c>
      <c r="I456" s="48">
        <f t="shared" ref="I456:I519" si="31">H456+I455</f>
        <v>0.99865744734133255</v>
      </c>
      <c r="K456" s="72"/>
      <c r="L456" s="72"/>
    </row>
    <row r="457" spans="2:12" x14ac:dyDescent="0.2">
      <c r="B457" s="44">
        <f>'NEG Commercial'!K457</f>
        <v>10019</v>
      </c>
      <c r="C457" s="45">
        <f>IF('NEG Commercial NonWin'!B457&gt;40,40*(Rates!$E$13+Rates!$E$17)+('NEG Commercial NonWin'!B457-40)*(Rates!$E$13+Rates!$E$19),'NEG Commercial NonWin'!B457*(Rates!$E$13+Rates!$E$17))+Rates!$E$26</f>
        <v>5716.2596700000004</v>
      </c>
      <c r="D457" s="45">
        <f>IF('NEG Commercial NonWin'!B457&gt;40,40*(Rates!$F$13+Rates!$F$17)+('NEG Commercial NonWin'!B457-40)*(Rates!$F$13+Rates!$F$19),'NEG Commercial NonWin'!B457*(Rates!$F$13+Rates!$F$17))+Rates!$F$26</f>
        <v>7322.205179999999</v>
      </c>
      <c r="E457" s="46">
        <f t="shared" si="28"/>
        <v>1605.9455099999986</v>
      </c>
      <c r="F457" s="47">
        <f t="shared" si="29"/>
        <v>0.28094341452476362</v>
      </c>
      <c r="G457" s="51">
        <f>'NEG Commercial'!M457</f>
        <v>1</v>
      </c>
      <c r="H457" s="48">
        <f t="shared" si="30"/>
        <v>6.9562313920810263E-6</v>
      </c>
      <c r="I457" s="48">
        <f t="shared" si="31"/>
        <v>0.99866440357272468</v>
      </c>
      <c r="K457" s="72"/>
      <c r="L457" s="72"/>
    </row>
    <row r="458" spans="2:12" x14ac:dyDescent="0.2">
      <c r="B458" s="44">
        <f>'NEG Commercial'!K458</f>
        <v>10059</v>
      </c>
      <c r="C458" s="45">
        <f>IF('NEG Commercial NonWin'!B458&gt;40,40*(Rates!$E$13+Rates!$E$17)+('NEG Commercial NonWin'!B458-40)*(Rates!$E$13+Rates!$E$19),'NEG Commercial NonWin'!B458*(Rates!$E$13+Rates!$E$17))+Rates!$E$26</f>
        <v>5738.9048700000003</v>
      </c>
      <c r="D458" s="45">
        <f>IF('NEG Commercial NonWin'!B458&gt;40,40*(Rates!$F$13+Rates!$F$17)+('NEG Commercial NonWin'!B458-40)*(Rates!$F$13+Rates!$F$19),'NEG Commercial NonWin'!B458*(Rates!$F$13+Rates!$F$17))+Rates!$F$26</f>
        <v>7351.2619799999984</v>
      </c>
      <c r="E458" s="46">
        <f t="shared" si="28"/>
        <v>1612.3571099999981</v>
      </c>
      <c r="F458" s="47">
        <f t="shared" si="29"/>
        <v>0.28095205383671013</v>
      </c>
      <c r="G458" s="51">
        <f>'NEG Commercial'!M458</f>
        <v>1</v>
      </c>
      <c r="H458" s="48">
        <f t="shared" si="30"/>
        <v>6.9562313920810263E-6</v>
      </c>
      <c r="I458" s="48">
        <f t="shared" si="31"/>
        <v>0.99867135980411681</v>
      </c>
      <c r="K458" s="72"/>
      <c r="L458" s="72"/>
    </row>
    <row r="459" spans="2:12" x14ac:dyDescent="0.2">
      <c r="B459" s="44">
        <f>'NEG Commercial'!K459</f>
        <v>10079</v>
      </c>
      <c r="C459" s="45">
        <f>IF('NEG Commercial NonWin'!B459&gt;40,40*(Rates!$E$13+Rates!$E$17)+('NEG Commercial NonWin'!B459-40)*(Rates!$E$13+Rates!$E$19),'NEG Commercial NonWin'!B459*(Rates!$E$13+Rates!$E$17))+Rates!$E$26</f>
        <v>5750.2274699999998</v>
      </c>
      <c r="D459" s="45">
        <f>IF('NEG Commercial NonWin'!B459&gt;40,40*(Rates!$F$13+Rates!$F$17)+('NEG Commercial NonWin'!B459-40)*(Rates!$F$13+Rates!$F$19),'NEG Commercial NonWin'!B459*(Rates!$F$13+Rates!$F$17))+Rates!$F$26</f>
        <v>7365.7903799999985</v>
      </c>
      <c r="E459" s="46">
        <f t="shared" si="28"/>
        <v>1615.5629099999987</v>
      </c>
      <c r="F459" s="47">
        <f t="shared" si="29"/>
        <v>0.28095634797556951</v>
      </c>
      <c r="G459" s="51">
        <f>'NEG Commercial'!M459</f>
        <v>1</v>
      </c>
      <c r="H459" s="48">
        <f t="shared" si="30"/>
        <v>6.9562313920810263E-6</v>
      </c>
      <c r="I459" s="48">
        <f t="shared" si="31"/>
        <v>0.99867831603550894</v>
      </c>
      <c r="K459" s="72"/>
      <c r="L459" s="72"/>
    </row>
    <row r="460" spans="2:12" x14ac:dyDescent="0.2">
      <c r="B460" s="44">
        <f>'NEG Commercial'!K460</f>
        <v>10099</v>
      </c>
      <c r="C460" s="45">
        <f>IF('NEG Commercial NonWin'!B460&gt;40,40*(Rates!$E$13+Rates!$E$17)+('NEG Commercial NonWin'!B460-40)*(Rates!$E$13+Rates!$E$19),'NEG Commercial NonWin'!B460*(Rates!$E$13+Rates!$E$17))+Rates!$E$26</f>
        <v>5761.5500700000002</v>
      </c>
      <c r="D460" s="45">
        <f>IF('NEG Commercial NonWin'!B460&gt;40,40*(Rates!$F$13+Rates!$F$17)+('NEG Commercial NonWin'!B460-40)*(Rates!$F$13+Rates!$F$19),'NEG Commercial NonWin'!B460*(Rates!$F$13+Rates!$F$17))+Rates!$F$26</f>
        <v>7380.3187799999987</v>
      </c>
      <c r="E460" s="46">
        <f t="shared" si="28"/>
        <v>1618.7687099999985</v>
      </c>
      <c r="F460" s="47">
        <f t="shared" si="29"/>
        <v>0.28096062523674264</v>
      </c>
      <c r="G460" s="51">
        <f>'NEG Commercial'!M460</f>
        <v>1</v>
      </c>
      <c r="H460" s="48">
        <f t="shared" si="30"/>
        <v>6.9562313920810263E-6</v>
      </c>
      <c r="I460" s="48">
        <f t="shared" si="31"/>
        <v>0.99868527226690107</v>
      </c>
      <c r="K460" s="72"/>
      <c r="L460" s="72"/>
    </row>
    <row r="461" spans="2:12" x14ac:dyDescent="0.2">
      <c r="B461" s="44">
        <f>'NEG Commercial'!K461</f>
        <v>10159</v>
      </c>
      <c r="C461" s="45">
        <f>IF('NEG Commercial NonWin'!B461&gt;40,40*(Rates!$E$13+Rates!$E$17)+('NEG Commercial NonWin'!B461-40)*(Rates!$E$13+Rates!$E$19),'NEG Commercial NonWin'!B461*(Rates!$E$13+Rates!$E$17))+Rates!$E$26</f>
        <v>5795.5178699999997</v>
      </c>
      <c r="D461" s="45">
        <f>IF('NEG Commercial NonWin'!B461&gt;40,40*(Rates!$F$13+Rates!$F$17)+('NEG Commercial NonWin'!B461-40)*(Rates!$F$13+Rates!$F$19),'NEG Commercial NonWin'!B461*(Rates!$F$13+Rates!$F$17))+Rates!$F$26</f>
        <v>7423.9039799999991</v>
      </c>
      <c r="E461" s="46">
        <f t="shared" si="28"/>
        <v>1628.3861099999995</v>
      </c>
      <c r="F461" s="47">
        <f t="shared" si="29"/>
        <v>0.28097335674335511</v>
      </c>
      <c r="G461" s="51">
        <f>'NEG Commercial'!M461</f>
        <v>1</v>
      </c>
      <c r="H461" s="48">
        <f t="shared" si="30"/>
        <v>6.9562313920810263E-6</v>
      </c>
      <c r="I461" s="48">
        <f t="shared" si="31"/>
        <v>0.9986922284982932</v>
      </c>
      <c r="K461" s="72"/>
      <c r="L461" s="72"/>
    </row>
    <row r="462" spans="2:12" x14ac:dyDescent="0.2">
      <c r="B462" s="44">
        <f>'NEG Commercial'!K462</f>
        <v>10199</v>
      </c>
      <c r="C462" s="45">
        <f>IF('NEG Commercial NonWin'!B462&gt;40,40*(Rates!$E$13+Rates!$E$17)+('NEG Commercial NonWin'!B462-40)*(Rates!$E$13+Rates!$E$19),'NEG Commercial NonWin'!B462*(Rates!$E$13+Rates!$E$17))+Rates!$E$26</f>
        <v>5818.1630700000005</v>
      </c>
      <c r="D462" s="45">
        <f>IF('NEG Commercial NonWin'!B462&gt;40,40*(Rates!$F$13+Rates!$F$17)+('NEG Commercial NonWin'!B462-40)*(Rates!$F$13+Rates!$F$19),'NEG Commercial NonWin'!B462*(Rates!$F$13+Rates!$F$17))+Rates!$F$26</f>
        <v>7452.9607799999985</v>
      </c>
      <c r="E462" s="46">
        <f t="shared" si="28"/>
        <v>1634.797709999998</v>
      </c>
      <c r="F462" s="47">
        <f t="shared" si="29"/>
        <v>0.28098176182607371</v>
      </c>
      <c r="G462" s="51">
        <f>'NEG Commercial'!M462</f>
        <v>1</v>
      </c>
      <c r="H462" s="48">
        <f t="shared" si="30"/>
        <v>6.9562313920810263E-6</v>
      </c>
      <c r="I462" s="48">
        <f t="shared" si="31"/>
        <v>0.99869918472968533</v>
      </c>
      <c r="K462" s="72"/>
      <c r="L462" s="72"/>
    </row>
    <row r="463" spans="2:12" x14ac:dyDescent="0.2">
      <c r="B463" s="44">
        <f>'NEG Commercial'!K463</f>
        <v>10239</v>
      </c>
      <c r="C463" s="45">
        <f>IF('NEG Commercial NonWin'!B463&gt;40,40*(Rates!$E$13+Rates!$E$17)+('NEG Commercial NonWin'!B463-40)*(Rates!$E$13+Rates!$E$19),'NEG Commercial NonWin'!B463*(Rates!$E$13+Rates!$E$17))+Rates!$E$26</f>
        <v>5840.8082700000004</v>
      </c>
      <c r="D463" s="45">
        <f>IF('NEG Commercial NonWin'!B463&gt;40,40*(Rates!$F$13+Rates!$F$17)+('NEG Commercial NonWin'!B463-40)*(Rates!$F$13+Rates!$F$19),'NEG Commercial NonWin'!B463*(Rates!$F$13+Rates!$F$17))+Rates!$F$26</f>
        <v>7482.0175799999988</v>
      </c>
      <c r="E463" s="46">
        <f t="shared" si="28"/>
        <v>1641.2093099999984</v>
      </c>
      <c r="F463" s="47">
        <f t="shared" si="29"/>
        <v>0.28099010173466937</v>
      </c>
      <c r="G463" s="51">
        <f>'NEG Commercial'!M463</f>
        <v>1</v>
      </c>
      <c r="H463" s="48">
        <f t="shared" si="30"/>
        <v>6.9562313920810263E-6</v>
      </c>
      <c r="I463" s="48">
        <f t="shared" si="31"/>
        <v>0.99870614096107746</v>
      </c>
      <c r="K463" s="72"/>
      <c r="L463" s="72"/>
    </row>
    <row r="464" spans="2:12" x14ac:dyDescent="0.2">
      <c r="B464" s="44">
        <f>'NEG Commercial'!K464</f>
        <v>10279</v>
      </c>
      <c r="C464" s="45">
        <f>IF('NEG Commercial NonWin'!B464&gt;40,40*(Rates!$E$13+Rates!$E$17)+('NEG Commercial NonWin'!B464-40)*(Rates!$E$13+Rates!$E$19),'NEG Commercial NonWin'!B464*(Rates!$E$13+Rates!$E$17))+Rates!$E$26</f>
        <v>5863.4534700000004</v>
      </c>
      <c r="D464" s="45">
        <f>IF('NEG Commercial NonWin'!B464&gt;40,40*(Rates!$F$13+Rates!$F$17)+('NEG Commercial NonWin'!B464-40)*(Rates!$F$13+Rates!$F$19),'NEG Commercial NonWin'!B464*(Rates!$F$13+Rates!$F$17))+Rates!$F$26</f>
        <v>7511.0743799999991</v>
      </c>
      <c r="E464" s="46">
        <f t="shared" si="28"/>
        <v>1647.6209099999987</v>
      </c>
      <c r="F464" s="47">
        <f t="shared" si="29"/>
        <v>0.28099837722426724</v>
      </c>
      <c r="G464" s="51">
        <f>'NEG Commercial'!M464</f>
        <v>1</v>
      </c>
      <c r="H464" s="48">
        <f t="shared" si="30"/>
        <v>6.9562313920810263E-6</v>
      </c>
      <c r="I464" s="48">
        <f t="shared" si="31"/>
        <v>0.99871309719246959</v>
      </c>
      <c r="K464" s="72"/>
      <c r="L464" s="72"/>
    </row>
    <row r="465" spans="2:12" x14ac:dyDescent="0.2">
      <c r="B465" s="44">
        <f>'NEG Commercial'!K465</f>
        <v>10419</v>
      </c>
      <c r="C465" s="45">
        <f>IF('NEG Commercial NonWin'!B465&gt;40,40*(Rates!$E$13+Rates!$E$17)+('NEG Commercial NonWin'!B465-40)*(Rates!$E$13+Rates!$E$19),'NEG Commercial NonWin'!B465*(Rates!$E$13+Rates!$E$17))+Rates!$E$26</f>
        <v>5942.7116699999997</v>
      </c>
      <c r="D465" s="45">
        <f>IF('NEG Commercial NonWin'!B465&gt;40,40*(Rates!$F$13+Rates!$F$17)+('NEG Commercial NonWin'!B465-40)*(Rates!$F$13+Rates!$F$19),'NEG Commercial NonWin'!B465*(Rates!$F$13+Rates!$F$17))+Rates!$F$26</f>
        <v>7612.7731799999992</v>
      </c>
      <c r="E465" s="46">
        <f t="shared" si="28"/>
        <v>1670.0615099999995</v>
      </c>
      <c r="F465" s="47">
        <f t="shared" si="29"/>
        <v>0.28102684477034362</v>
      </c>
      <c r="G465" s="51">
        <f>'NEG Commercial'!M465</f>
        <v>3</v>
      </c>
      <c r="H465" s="48">
        <f t="shared" si="30"/>
        <v>2.086869417624308E-5</v>
      </c>
      <c r="I465" s="48">
        <f t="shared" si="31"/>
        <v>0.99873396588664587</v>
      </c>
      <c r="K465" s="72"/>
      <c r="L465" s="72"/>
    </row>
    <row r="466" spans="2:12" x14ac:dyDescent="0.2">
      <c r="B466" s="44">
        <f>'NEG Commercial'!K466</f>
        <v>10439</v>
      </c>
      <c r="C466" s="45">
        <f>IF('NEG Commercial NonWin'!B466&gt;40,40*(Rates!$E$13+Rates!$E$17)+('NEG Commercial NonWin'!B466-40)*(Rates!$E$13+Rates!$E$19),'NEG Commercial NonWin'!B466*(Rates!$E$13+Rates!$E$17))+Rates!$E$26</f>
        <v>5954.0342700000001</v>
      </c>
      <c r="D466" s="45">
        <f>IF('NEG Commercial NonWin'!B466&gt;40,40*(Rates!$F$13+Rates!$F$17)+('NEG Commercial NonWin'!B466-40)*(Rates!$F$13+Rates!$F$19),'NEG Commercial NonWin'!B466*(Rates!$F$13+Rates!$F$17))+Rates!$F$26</f>
        <v>7627.3015799999985</v>
      </c>
      <c r="E466" s="46">
        <f t="shared" si="28"/>
        <v>1673.2673099999984</v>
      </c>
      <c r="F466" s="47">
        <f t="shared" si="29"/>
        <v>0.28103084969311043</v>
      </c>
      <c r="G466" s="51">
        <f>'NEG Commercial'!M466</f>
        <v>1</v>
      </c>
      <c r="H466" s="48">
        <f t="shared" si="30"/>
        <v>6.9562313920810263E-6</v>
      </c>
      <c r="I466" s="48">
        <f t="shared" si="31"/>
        <v>0.998740922118038</v>
      </c>
      <c r="K466" s="72"/>
      <c r="L466" s="72"/>
    </row>
    <row r="467" spans="2:12" x14ac:dyDescent="0.2">
      <c r="B467" s="44">
        <f>'NEG Commercial'!K467</f>
        <v>10459</v>
      </c>
      <c r="C467" s="45">
        <f>IF('NEG Commercial NonWin'!B467&gt;40,40*(Rates!$E$13+Rates!$E$17)+('NEG Commercial NonWin'!B467-40)*(Rates!$E$13+Rates!$E$19),'NEG Commercial NonWin'!B467*(Rates!$E$13+Rates!$E$17))+Rates!$E$26</f>
        <v>5965.3568700000005</v>
      </c>
      <c r="D467" s="45">
        <f>IF('NEG Commercial NonWin'!B467&gt;40,40*(Rates!$F$13+Rates!$F$17)+('NEG Commercial NonWin'!B467-40)*(Rates!$F$13+Rates!$F$19),'NEG Commercial NonWin'!B467*(Rates!$F$13+Rates!$F$17))+Rates!$F$26</f>
        <v>7641.8299799999986</v>
      </c>
      <c r="E467" s="46">
        <f t="shared" si="28"/>
        <v>1676.4731099999981</v>
      </c>
      <c r="F467" s="47">
        <f t="shared" si="29"/>
        <v>0.28103483941271695</v>
      </c>
      <c r="G467" s="51">
        <f>'NEG Commercial'!M467</f>
        <v>1</v>
      </c>
      <c r="H467" s="48">
        <f t="shared" si="30"/>
        <v>6.9562313920810263E-6</v>
      </c>
      <c r="I467" s="48">
        <f t="shared" si="31"/>
        <v>0.99874787834943013</v>
      </c>
      <c r="K467" s="72"/>
      <c r="L467" s="72"/>
    </row>
    <row r="468" spans="2:12" x14ac:dyDescent="0.2">
      <c r="B468" s="44">
        <f>'NEG Commercial'!K468</f>
        <v>10479</v>
      </c>
      <c r="C468" s="45">
        <f>IF('NEG Commercial NonWin'!B468&gt;40,40*(Rates!$E$13+Rates!$E$17)+('NEG Commercial NonWin'!B468-40)*(Rates!$E$13+Rates!$E$19),'NEG Commercial NonWin'!B468*(Rates!$E$13+Rates!$E$17))+Rates!$E$26</f>
        <v>5976.67947</v>
      </c>
      <c r="D468" s="45">
        <f>IF('NEG Commercial NonWin'!B468&gt;40,40*(Rates!$F$13+Rates!$F$17)+('NEG Commercial NonWin'!B468-40)*(Rates!$F$13+Rates!$F$19),'NEG Commercial NonWin'!B468*(Rates!$F$13+Rates!$F$17))+Rates!$F$26</f>
        <v>7656.3583799999988</v>
      </c>
      <c r="E468" s="46">
        <f t="shared" si="28"/>
        <v>1679.6789099999987</v>
      </c>
      <c r="F468" s="47">
        <f t="shared" si="29"/>
        <v>0.28103881401556885</v>
      </c>
      <c r="G468" s="51">
        <f>'NEG Commercial'!M468</f>
        <v>1</v>
      </c>
      <c r="H468" s="48">
        <f t="shared" si="30"/>
        <v>6.9562313920810263E-6</v>
      </c>
      <c r="I468" s="48">
        <f t="shared" si="31"/>
        <v>0.99875483458082226</v>
      </c>
      <c r="K468" s="72"/>
      <c r="L468" s="72"/>
    </row>
    <row r="469" spans="2:12" x14ac:dyDescent="0.2">
      <c r="B469" s="44">
        <f>'NEG Commercial'!K469</f>
        <v>10499</v>
      </c>
      <c r="C469" s="45">
        <f>IF('NEG Commercial NonWin'!B469&gt;40,40*(Rates!$E$13+Rates!$E$17)+('NEG Commercial NonWin'!B469-40)*(Rates!$E$13+Rates!$E$19),'NEG Commercial NonWin'!B469*(Rates!$E$13+Rates!$E$17))+Rates!$E$26</f>
        <v>5988.0020700000005</v>
      </c>
      <c r="D469" s="45">
        <f>IF('NEG Commercial NonWin'!B469&gt;40,40*(Rates!$F$13+Rates!$F$17)+('NEG Commercial NonWin'!B469-40)*(Rates!$F$13+Rates!$F$19),'NEG Commercial NonWin'!B469*(Rates!$F$13+Rates!$F$17))+Rates!$F$26</f>
        <v>7670.8867799999989</v>
      </c>
      <c r="E469" s="46">
        <f t="shared" si="28"/>
        <v>1682.8847099999984</v>
      </c>
      <c r="F469" s="47">
        <f t="shared" si="29"/>
        <v>0.28104277358741769</v>
      </c>
      <c r="G469" s="51">
        <f>'NEG Commercial'!M469</f>
        <v>2</v>
      </c>
      <c r="H469" s="48">
        <f t="shared" si="30"/>
        <v>1.3912462784162053E-5</v>
      </c>
      <c r="I469" s="48">
        <f t="shared" si="31"/>
        <v>0.99876874704360641</v>
      </c>
      <c r="K469" s="72"/>
      <c r="L469" s="72"/>
    </row>
    <row r="470" spans="2:12" x14ac:dyDescent="0.2">
      <c r="B470" s="44">
        <f>'NEG Commercial'!K470</f>
        <v>10539</v>
      </c>
      <c r="C470" s="45">
        <f>IF('NEG Commercial NonWin'!B470&gt;40,40*(Rates!$E$13+Rates!$E$17)+('NEG Commercial NonWin'!B470-40)*(Rates!$E$13+Rates!$E$19),'NEG Commercial NonWin'!B470*(Rates!$E$13+Rates!$E$17))+Rates!$E$26</f>
        <v>6010.6472700000004</v>
      </c>
      <c r="D470" s="45">
        <f>IF('NEG Commercial NonWin'!B470&gt;40,40*(Rates!$F$13+Rates!$F$17)+('NEG Commercial NonWin'!B470-40)*(Rates!$F$13+Rates!$F$19),'NEG Commercial NonWin'!B470*(Rates!$F$13+Rates!$F$17))+Rates!$F$26</f>
        <v>7699.9435799999992</v>
      </c>
      <c r="E470" s="46">
        <f t="shared" si="28"/>
        <v>1689.2963099999988</v>
      </c>
      <c r="F470" s="47">
        <f t="shared" si="29"/>
        <v>0.28105064797788387</v>
      </c>
      <c r="G470" s="51">
        <f>'NEG Commercial'!M470</f>
        <v>5</v>
      </c>
      <c r="H470" s="48">
        <f t="shared" si="30"/>
        <v>3.4781156960405134E-5</v>
      </c>
      <c r="I470" s="48">
        <f t="shared" si="31"/>
        <v>0.99880352820056684</v>
      </c>
      <c r="K470" s="72"/>
      <c r="L470" s="72"/>
    </row>
    <row r="471" spans="2:12" x14ac:dyDescent="0.2">
      <c r="B471" s="44">
        <f>'NEG Commercial'!K471</f>
        <v>10619</v>
      </c>
      <c r="C471" s="45">
        <f>IF('NEG Commercial NonWin'!B471&gt;40,40*(Rates!$E$13+Rates!$E$17)+('NEG Commercial NonWin'!B471-40)*(Rates!$E$13+Rates!$E$19),'NEG Commercial NonWin'!B471*(Rates!$E$13+Rates!$E$17))+Rates!$E$26</f>
        <v>6055.9376700000003</v>
      </c>
      <c r="D471" s="45">
        <f>IF('NEG Commercial NonWin'!B471&gt;40,40*(Rates!$F$13+Rates!$F$17)+('NEG Commercial NonWin'!B471-40)*(Rates!$F$13+Rates!$F$19),'NEG Commercial NonWin'!B471*(Rates!$F$13+Rates!$F$17))+Rates!$F$26</f>
        <v>7758.0571799999989</v>
      </c>
      <c r="E471" s="46">
        <f t="shared" si="28"/>
        <v>1702.1195099999986</v>
      </c>
      <c r="F471" s="47">
        <f t="shared" si="29"/>
        <v>0.28106622008875443</v>
      </c>
      <c r="G471" s="51">
        <f>'NEG Commercial'!M471</f>
        <v>1</v>
      </c>
      <c r="H471" s="48">
        <f t="shared" si="30"/>
        <v>6.9562313920810263E-6</v>
      </c>
      <c r="I471" s="48">
        <f t="shared" si="31"/>
        <v>0.99881048443195897</v>
      </c>
      <c r="K471" s="72"/>
      <c r="L471" s="72"/>
    </row>
    <row r="472" spans="2:12" x14ac:dyDescent="0.2">
      <c r="B472" s="44">
        <f>'NEG Commercial'!K472</f>
        <v>10639</v>
      </c>
      <c r="C472" s="45">
        <f>IF('NEG Commercial NonWin'!B472&gt;40,40*(Rates!$E$13+Rates!$E$17)+('NEG Commercial NonWin'!B472-40)*(Rates!$E$13+Rates!$E$19),'NEG Commercial NonWin'!B472*(Rates!$E$13+Rates!$E$17))+Rates!$E$26</f>
        <v>6067.2602699999998</v>
      </c>
      <c r="D472" s="45">
        <f>IF('NEG Commercial NonWin'!B472&gt;40,40*(Rates!$F$13+Rates!$F$17)+('NEG Commercial NonWin'!B472-40)*(Rates!$F$13+Rates!$F$19),'NEG Commercial NonWin'!B472*(Rates!$F$13+Rates!$F$17))+Rates!$F$26</f>
        <v>7772.585579999999</v>
      </c>
      <c r="E472" s="46">
        <f t="shared" si="28"/>
        <v>1705.3253099999993</v>
      </c>
      <c r="F472" s="47">
        <f t="shared" si="29"/>
        <v>0.28107007679101909</v>
      </c>
      <c r="G472" s="51">
        <f>'NEG Commercial'!M472</f>
        <v>1</v>
      </c>
      <c r="H472" s="48">
        <f t="shared" si="30"/>
        <v>6.9562313920810263E-6</v>
      </c>
      <c r="I472" s="48">
        <f t="shared" si="31"/>
        <v>0.9988174406633511</v>
      </c>
      <c r="K472" s="72"/>
      <c r="L472" s="72"/>
    </row>
    <row r="473" spans="2:12" x14ac:dyDescent="0.2">
      <c r="B473" s="44">
        <f>'NEG Commercial'!K473</f>
        <v>10699</v>
      </c>
      <c r="C473" s="45">
        <f>IF('NEG Commercial NonWin'!B473&gt;40,40*(Rates!$E$13+Rates!$E$17)+('NEG Commercial NonWin'!B473-40)*(Rates!$E$13+Rates!$E$19),'NEG Commercial NonWin'!B473*(Rates!$E$13+Rates!$E$17))+Rates!$E$26</f>
        <v>6101.2280700000001</v>
      </c>
      <c r="D473" s="45">
        <f>IF('NEG Commercial NonWin'!B473&gt;40,40*(Rates!$F$13+Rates!$F$17)+('NEG Commercial NonWin'!B473-40)*(Rates!$F$13+Rates!$F$19),'NEG Commercial NonWin'!B473*(Rates!$F$13+Rates!$F$17))+Rates!$F$26</f>
        <v>7816.1707799999986</v>
      </c>
      <c r="E473" s="46">
        <f t="shared" si="28"/>
        <v>1714.9427099999984</v>
      </c>
      <c r="F473" s="47">
        <f t="shared" si="29"/>
        <v>0.28108156101104387</v>
      </c>
      <c r="G473" s="51">
        <f>'NEG Commercial'!M473</f>
        <v>1</v>
      </c>
      <c r="H473" s="48">
        <f t="shared" si="30"/>
        <v>6.9562313920810263E-6</v>
      </c>
      <c r="I473" s="48">
        <f t="shared" si="31"/>
        <v>0.99882439689474323</v>
      </c>
      <c r="K473" s="72"/>
      <c r="L473" s="72"/>
    </row>
    <row r="474" spans="2:12" x14ac:dyDescent="0.2">
      <c r="B474" s="44">
        <f>'NEG Commercial'!K474</f>
        <v>10759</v>
      </c>
      <c r="C474" s="45">
        <f>IF('NEG Commercial NonWin'!B474&gt;40,40*(Rates!$E$13+Rates!$E$17)+('NEG Commercial NonWin'!B474-40)*(Rates!$E$13+Rates!$E$19),'NEG Commercial NonWin'!B474*(Rates!$E$13+Rates!$E$17))+Rates!$E$26</f>
        <v>6135.1958700000005</v>
      </c>
      <c r="D474" s="45">
        <f>IF('NEG Commercial NonWin'!B474&gt;40,40*(Rates!$F$13+Rates!$F$17)+('NEG Commercial NonWin'!B474-40)*(Rates!$F$13+Rates!$F$19),'NEG Commercial NonWin'!B474*(Rates!$F$13+Rates!$F$17))+Rates!$F$26</f>
        <v>7859.755979999999</v>
      </c>
      <c r="E474" s="46">
        <f t="shared" si="28"/>
        <v>1724.5601099999985</v>
      </c>
      <c r="F474" s="47">
        <f t="shared" si="29"/>
        <v>0.28109291806522202</v>
      </c>
      <c r="G474" s="51">
        <f>'NEG Commercial'!M474</f>
        <v>1</v>
      </c>
      <c r="H474" s="48">
        <f t="shared" si="30"/>
        <v>6.9562313920810263E-6</v>
      </c>
      <c r="I474" s="48">
        <f t="shared" si="31"/>
        <v>0.99883135312613536</v>
      </c>
      <c r="K474" s="72"/>
      <c r="L474" s="72"/>
    </row>
    <row r="475" spans="2:12" x14ac:dyDescent="0.2">
      <c r="B475" s="44">
        <f>'NEG Commercial'!K475</f>
        <v>10819</v>
      </c>
      <c r="C475" s="45">
        <f>IF('NEG Commercial NonWin'!B475&gt;40,40*(Rates!$E$13+Rates!$E$17)+('NEG Commercial NonWin'!B475-40)*(Rates!$E$13+Rates!$E$19),'NEG Commercial NonWin'!B475*(Rates!$E$13+Rates!$E$17))+Rates!$E$26</f>
        <v>6169.1636699999999</v>
      </c>
      <c r="D475" s="45">
        <f>IF('NEG Commercial NonWin'!B475&gt;40,40*(Rates!$F$13+Rates!$F$17)+('NEG Commercial NonWin'!B475-40)*(Rates!$F$13+Rates!$F$19),'NEG Commercial NonWin'!B475*(Rates!$F$13+Rates!$F$17))+Rates!$F$26</f>
        <v>7903.3411799999985</v>
      </c>
      <c r="E475" s="46">
        <f t="shared" si="28"/>
        <v>1734.1775099999986</v>
      </c>
      <c r="F475" s="47">
        <f t="shared" si="29"/>
        <v>0.28110415005410266</v>
      </c>
      <c r="G475" s="51">
        <f>'NEG Commercial'!M475</f>
        <v>2</v>
      </c>
      <c r="H475" s="48">
        <f t="shared" si="30"/>
        <v>1.3912462784162053E-5</v>
      </c>
      <c r="I475" s="48">
        <f t="shared" si="31"/>
        <v>0.99884526558891951</v>
      </c>
      <c r="K475" s="72"/>
      <c r="L475" s="72"/>
    </row>
    <row r="476" spans="2:12" x14ac:dyDescent="0.2">
      <c r="B476" s="44">
        <f>'NEG Commercial'!K476</f>
        <v>10839</v>
      </c>
      <c r="C476" s="45">
        <f>IF('NEG Commercial NonWin'!B476&gt;40,40*(Rates!$E$13+Rates!$E$17)+('NEG Commercial NonWin'!B476-40)*(Rates!$E$13+Rates!$E$19),'NEG Commercial NonWin'!B476*(Rates!$E$13+Rates!$E$17))+Rates!$E$26</f>
        <v>6180.4862700000003</v>
      </c>
      <c r="D476" s="45">
        <f>IF('NEG Commercial NonWin'!B476&gt;40,40*(Rates!$F$13+Rates!$F$17)+('NEG Commercial NonWin'!B476-40)*(Rates!$F$13+Rates!$F$19),'NEG Commercial NonWin'!B476*(Rates!$F$13+Rates!$F$17))+Rates!$F$26</f>
        <v>7917.8695799999987</v>
      </c>
      <c r="E476" s="46">
        <f t="shared" si="28"/>
        <v>1737.3833099999983</v>
      </c>
      <c r="F476" s="47">
        <f t="shared" si="29"/>
        <v>0.28110786661451448</v>
      </c>
      <c r="G476" s="51">
        <f>'NEG Commercial'!M476</f>
        <v>1</v>
      </c>
      <c r="H476" s="48">
        <f t="shared" si="30"/>
        <v>6.9562313920810263E-6</v>
      </c>
      <c r="I476" s="48">
        <f t="shared" si="31"/>
        <v>0.99885222182031164</v>
      </c>
      <c r="K476" s="72"/>
      <c r="L476" s="72"/>
    </row>
    <row r="477" spans="2:12" x14ac:dyDescent="0.2">
      <c r="B477" s="44">
        <f>'NEG Commercial'!K477</f>
        <v>10879</v>
      </c>
      <c r="C477" s="45">
        <f>IF('NEG Commercial NonWin'!B477&gt;40,40*(Rates!$E$13+Rates!$E$17)+('NEG Commercial NonWin'!B477-40)*(Rates!$E$13+Rates!$E$19),'NEG Commercial NonWin'!B477*(Rates!$E$13+Rates!$E$17))+Rates!$E$26</f>
        <v>6203.1314700000003</v>
      </c>
      <c r="D477" s="45">
        <f>IF('NEG Commercial NonWin'!B477&gt;40,40*(Rates!$F$13+Rates!$F$17)+('NEG Commercial NonWin'!B477-40)*(Rates!$F$13+Rates!$F$19),'NEG Commercial NonWin'!B477*(Rates!$F$13+Rates!$F$17))+Rates!$F$26</f>
        <v>7946.926379999999</v>
      </c>
      <c r="E477" s="46">
        <f t="shared" si="28"/>
        <v>1743.7949099999987</v>
      </c>
      <c r="F477" s="47">
        <f t="shared" si="29"/>
        <v>0.28111525903222534</v>
      </c>
      <c r="G477" s="51">
        <f>'NEG Commercial'!M477</f>
        <v>1</v>
      </c>
      <c r="H477" s="48">
        <f t="shared" si="30"/>
        <v>6.9562313920810263E-6</v>
      </c>
      <c r="I477" s="48">
        <f t="shared" si="31"/>
        <v>0.99885917805170377</v>
      </c>
      <c r="K477" s="72"/>
      <c r="L477" s="72"/>
    </row>
    <row r="478" spans="2:12" x14ac:dyDescent="0.2">
      <c r="B478" s="44">
        <f>'NEG Commercial'!K478</f>
        <v>10899</v>
      </c>
      <c r="C478" s="45">
        <f>IF('NEG Commercial NonWin'!B478&gt;40,40*(Rates!$E$13+Rates!$E$17)+('NEG Commercial NonWin'!B478-40)*(Rates!$E$13+Rates!$E$19),'NEG Commercial NonWin'!B478*(Rates!$E$13+Rates!$E$17))+Rates!$E$26</f>
        <v>6214.4540699999998</v>
      </c>
      <c r="D478" s="45">
        <f>IF('NEG Commercial NonWin'!B478&gt;40,40*(Rates!$F$13+Rates!$F$17)+('NEG Commercial NonWin'!B478-40)*(Rates!$F$13+Rates!$F$19),'NEG Commercial NonWin'!B478*(Rates!$F$13+Rates!$F$17))+Rates!$F$26</f>
        <v>7961.4547799999991</v>
      </c>
      <c r="E478" s="46">
        <f t="shared" si="28"/>
        <v>1747.0007099999993</v>
      </c>
      <c r="F478" s="47">
        <f t="shared" si="29"/>
        <v>0.28111893503784469</v>
      </c>
      <c r="G478" s="51">
        <f>'NEG Commercial'!M478</f>
        <v>1</v>
      </c>
      <c r="H478" s="48">
        <f t="shared" si="30"/>
        <v>6.9562313920810263E-6</v>
      </c>
      <c r="I478" s="48">
        <f t="shared" si="31"/>
        <v>0.9988661342830959</v>
      </c>
      <c r="K478" s="72"/>
      <c r="L478" s="72"/>
    </row>
    <row r="479" spans="2:12" x14ac:dyDescent="0.2">
      <c r="B479" s="44">
        <f>'NEG Commercial'!K479</f>
        <v>10939</v>
      </c>
      <c r="C479" s="45">
        <f>IF('NEG Commercial NonWin'!B479&gt;40,40*(Rates!$E$13+Rates!$E$17)+('NEG Commercial NonWin'!B479-40)*(Rates!$E$13+Rates!$E$19),'NEG Commercial NonWin'!B479*(Rates!$E$13+Rates!$E$17))+Rates!$E$26</f>
        <v>6237.0992699999997</v>
      </c>
      <c r="D479" s="45">
        <f>IF('NEG Commercial NonWin'!B479&gt;40,40*(Rates!$F$13+Rates!$F$17)+('NEG Commercial NonWin'!B479-40)*(Rates!$F$13+Rates!$F$19),'NEG Commercial NonWin'!B479*(Rates!$F$13+Rates!$F$17))+Rates!$F$26</f>
        <v>7990.5115799999985</v>
      </c>
      <c r="E479" s="46">
        <f t="shared" si="28"/>
        <v>1753.4123099999988</v>
      </c>
      <c r="F479" s="47">
        <f t="shared" si="29"/>
        <v>0.28112624700937283</v>
      </c>
      <c r="G479" s="51">
        <f>'NEG Commercial'!M479</f>
        <v>2</v>
      </c>
      <c r="H479" s="48">
        <f t="shared" si="30"/>
        <v>1.3912462784162053E-5</v>
      </c>
      <c r="I479" s="48">
        <f t="shared" si="31"/>
        <v>0.99888004674588005</v>
      </c>
      <c r="K479" s="72"/>
      <c r="L479" s="72"/>
    </row>
    <row r="480" spans="2:12" x14ac:dyDescent="0.2">
      <c r="B480" s="44">
        <f>'NEG Commercial'!K480</f>
        <v>10959</v>
      </c>
      <c r="C480" s="45">
        <f>IF('NEG Commercial NonWin'!B480&gt;40,40*(Rates!$E$13+Rates!$E$17)+('NEG Commercial NonWin'!B480-40)*(Rates!$E$13+Rates!$E$19),'NEG Commercial NonWin'!B480*(Rates!$E$13+Rates!$E$17))+Rates!$E$26</f>
        <v>6248.4218700000001</v>
      </c>
      <c r="D480" s="45">
        <f>IF('NEG Commercial NonWin'!B480&gt;40,40*(Rates!$F$13+Rates!$F$17)+('NEG Commercial NonWin'!B480-40)*(Rates!$F$13+Rates!$F$19),'NEG Commercial NonWin'!B480*(Rates!$F$13+Rates!$F$17))+Rates!$F$26</f>
        <v>8005.0399799999986</v>
      </c>
      <c r="E480" s="46">
        <f t="shared" si="28"/>
        <v>1756.6181099999985</v>
      </c>
      <c r="F480" s="47">
        <f t="shared" si="29"/>
        <v>0.28112988312039155</v>
      </c>
      <c r="G480" s="51">
        <f>'NEG Commercial'!M480</f>
        <v>2</v>
      </c>
      <c r="H480" s="48">
        <f t="shared" si="30"/>
        <v>1.3912462784162053E-5</v>
      </c>
      <c r="I480" s="48">
        <f t="shared" si="31"/>
        <v>0.99889395920866419</v>
      </c>
      <c r="K480" s="72"/>
      <c r="L480" s="72"/>
    </row>
    <row r="481" spans="2:12" x14ac:dyDescent="0.2">
      <c r="B481" s="44">
        <f>'NEG Commercial'!K481</f>
        <v>10999</v>
      </c>
      <c r="C481" s="45">
        <f>IF('NEG Commercial NonWin'!B481&gt;40,40*(Rates!$E$13+Rates!$E$17)+('NEG Commercial NonWin'!B481-40)*(Rates!$E$13+Rates!$E$19),'NEG Commercial NonWin'!B481*(Rates!$E$13+Rates!$E$17))+Rates!$E$26</f>
        <v>6271.0670700000001</v>
      </c>
      <c r="D481" s="45">
        <f>IF('NEG Commercial NonWin'!B481&gt;40,40*(Rates!$F$13+Rates!$F$17)+('NEG Commercial NonWin'!B481-40)*(Rates!$F$13+Rates!$F$19),'NEG Commercial NonWin'!B481*(Rates!$F$13+Rates!$F$17))+Rates!$F$26</f>
        <v>8034.0967799999989</v>
      </c>
      <c r="E481" s="46">
        <f t="shared" si="28"/>
        <v>1763.0297099999989</v>
      </c>
      <c r="F481" s="47">
        <f t="shared" si="29"/>
        <v>0.28113711595178315</v>
      </c>
      <c r="G481" s="51">
        <f>'NEG Commercial'!M481</f>
        <v>1</v>
      </c>
      <c r="H481" s="48">
        <f t="shared" si="30"/>
        <v>6.9562313920810263E-6</v>
      </c>
      <c r="I481" s="48">
        <f t="shared" si="31"/>
        <v>0.99890091544005633</v>
      </c>
      <c r="K481" s="72"/>
      <c r="L481" s="72"/>
    </row>
    <row r="482" spans="2:12" x14ac:dyDescent="0.2">
      <c r="B482" s="44">
        <f>'NEG Commercial'!K482</f>
        <v>11019</v>
      </c>
      <c r="C482" s="45">
        <f>IF('NEG Commercial NonWin'!B482&gt;40,40*(Rates!$E$13+Rates!$E$17)+('NEG Commercial NonWin'!B482-40)*(Rates!$E$13+Rates!$E$19),'NEG Commercial NonWin'!B482*(Rates!$E$13+Rates!$E$17))+Rates!$E$26</f>
        <v>6282.3896700000005</v>
      </c>
      <c r="D482" s="45">
        <f>IF('NEG Commercial NonWin'!B482&gt;40,40*(Rates!$F$13+Rates!$F$17)+('NEG Commercial NonWin'!B482-40)*(Rates!$F$13+Rates!$F$19),'NEG Commercial NonWin'!B482*(Rates!$F$13+Rates!$F$17))+Rates!$F$26</f>
        <v>8048.6251799999991</v>
      </c>
      <c r="E482" s="46">
        <f t="shared" si="28"/>
        <v>1766.2355099999986</v>
      </c>
      <c r="F482" s="47">
        <f t="shared" si="29"/>
        <v>0.28114071281414138</v>
      </c>
      <c r="G482" s="51">
        <f>'NEG Commercial'!M482</f>
        <v>2</v>
      </c>
      <c r="H482" s="48">
        <f t="shared" si="30"/>
        <v>1.3912462784162053E-5</v>
      </c>
      <c r="I482" s="48">
        <f t="shared" si="31"/>
        <v>0.99891482790284047</v>
      </c>
      <c r="K482" s="72"/>
      <c r="L482" s="72"/>
    </row>
    <row r="483" spans="2:12" x14ac:dyDescent="0.2">
      <c r="B483" s="44">
        <f>'NEG Commercial'!K483</f>
        <v>11059</v>
      </c>
      <c r="C483" s="45">
        <f>IF('NEG Commercial NonWin'!B483&gt;40,40*(Rates!$E$13+Rates!$E$17)+('NEG Commercial NonWin'!B483-40)*(Rates!$E$13+Rates!$E$19),'NEG Commercial NonWin'!B483*(Rates!$E$13+Rates!$E$17))+Rates!$E$26</f>
        <v>6305.0348700000004</v>
      </c>
      <c r="D483" s="45">
        <f>IF('NEG Commercial NonWin'!B483&gt;40,40*(Rates!$F$13+Rates!$F$17)+('NEG Commercial NonWin'!B483-40)*(Rates!$F$13+Rates!$F$19),'NEG Commercial NonWin'!B483*(Rates!$F$13+Rates!$F$17))+Rates!$F$26</f>
        <v>8077.6819799999985</v>
      </c>
      <c r="E483" s="46">
        <f t="shared" si="28"/>
        <v>1772.6471099999981</v>
      </c>
      <c r="F483" s="47">
        <f t="shared" si="29"/>
        <v>0.28114786778332251</v>
      </c>
      <c r="G483" s="51">
        <f>'NEG Commercial'!M483</f>
        <v>1</v>
      </c>
      <c r="H483" s="48">
        <f t="shared" si="30"/>
        <v>6.9562313920810263E-6</v>
      </c>
      <c r="I483" s="48">
        <f t="shared" si="31"/>
        <v>0.9989217841342326</v>
      </c>
      <c r="K483" s="72"/>
      <c r="L483" s="72"/>
    </row>
    <row r="484" spans="2:12" x14ac:dyDescent="0.2">
      <c r="B484" s="44">
        <f>'NEG Commercial'!K484</f>
        <v>11099</v>
      </c>
      <c r="C484" s="45">
        <f>IF('NEG Commercial NonWin'!B484&gt;40,40*(Rates!$E$13+Rates!$E$17)+('NEG Commercial NonWin'!B484-40)*(Rates!$E$13+Rates!$E$19),'NEG Commercial NonWin'!B484*(Rates!$E$13+Rates!$E$17))+Rates!$E$26</f>
        <v>6327.6800700000003</v>
      </c>
      <c r="D484" s="45">
        <f>IF('NEG Commercial NonWin'!B484&gt;40,40*(Rates!$F$13+Rates!$F$17)+('NEG Commercial NonWin'!B484-40)*(Rates!$F$13+Rates!$F$19),'NEG Commercial NonWin'!B484*(Rates!$F$13+Rates!$F$17))+Rates!$F$26</f>
        <v>8106.7387799999988</v>
      </c>
      <c r="E484" s="46">
        <f t="shared" si="28"/>
        <v>1779.0587099999984</v>
      </c>
      <c r="F484" s="47">
        <f t="shared" si="29"/>
        <v>0.28115497154077801</v>
      </c>
      <c r="G484" s="51">
        <f>'NEG Commercial'!M484</f>
        <v>1</v>
      </c>
      <c r="H484" s="48">
        <f t="shared" si="30"/>
        <v>6.9562313920810263E-6</v>
      </c>
      <c r="I484" s="48">
        <f t="shared" si="31"/>
        <v>0.99892874036562473</v>
      </c>
      <c r="K484" s="72"/>
      <c r="L484" s="72"/>
    </row>
    <row r="485" spans="2:12" x14ac:dyDescent="0.2">
      <c r="B485" s="44">
        <f>'NEG Commercial'!K485</f>
        <v>11159</v>
      </c>
      <c r="C485" s="45">
        <f>IF('NEG Commercial NonWin'!B485&gt;40,40*(Rates!$E$13+Rates!$E$17)+('NEG Commercial NonWin'!B485-40)*(Rates!$E$13+Rates!$E$19),'NEG Commercial NonWin'!B485*(Rates!$E$13+Rates!$E$17))+Rates!$E$26</f>
        <v>6361.6478699999998</v>
      </c>
      <c r="D485" s="45">
        <f>IF('NEG Commercial NonWin'!B485&gt;40,40*(Rates!$F$13+Rates!$F$17)+('NEG Commercial NonWin'!B485-40)*(Rates!$F$13+Rates!$F$19),'NEG Commercial NonWin'!B485*(Rates!$F$13+Rates!$F$17))+Rates!$F$26</f>
        <v>8150.3239799999992</v>
      </c>
      <c r="E485" s="46">
        <f t="shared" si="28"/>
        <v>1788.6761099999994</v>
      </c>
      <c r="F485" s="47">
        <f t="shared" si="29"/>
        <v>0.28116553235128988</v>
      </c>
      <c r="G485" s="51">
        <f>'NEG Commercial'!M485</f>
        <v>1</v>
      </c>
      <c r="H485" s="48">
        <f t="shared" si="30"/>
        <v>6.9562313920810263E-6</v>
      </c>
      <c r="I485" s="48">
        <f t="shared" si="31"/>
        <v>0.99893569659701686</v>
      </c>
      <c r="K485" s="72"/>
      <c r="L485" s="72"/>
    </row>
    <row r="486" spans="2:12" x14ac:dyDescent="0.2">
      <c r="B486" s="44">
        <f>'NEG Commercial'!K486</f>
        <v>11259</v>
      </c>
      <c r="C486" s="45">
        <f>IF('NEG Commercial NonWin'!B486&gt;40,40*(Rates!$E$13+Rates!$E$17)+('NEG Commercial NonWin'!B486-40)*(Rates!$E$13+Rates!$E$19),'NEG Commercial NonWin'!B486*(Rates!$E$13+Rates!$E$17))+Rates!$E$26</f>
        <v>6418.2608700000001</v>
      </c>
      <c r="D486" s="45">
        <f>IF('NEG Commercial NonWin'!B486&gt;40,40*(Rates!$F$13+Rates!$F$17)+('NEG Commercial NonWin'!B486-40)*(Rates!$F$13+Rates!$F$19),'NEG Commercial NonWin'!B486*(Rates!$F$13+Rates!$F$17))+Rates!$F$26</f>
        <v>8222.9659800000009</v>
      </c>
      <c r="E486" s="46">
        <f t="shared" si="28"/>
        <v>1804.7051100000008</v>
      </c>
      <c r="F486" s="47">
        <f t="shared" si="29"/>
        <v>0.28118288529459551</v>
      </c>
      <c r="G486" s="51">
        <f>'NEG Commercial'!M486</f>
        <v>1</v>
      </c>
      <c r="H486" s="48">
        <f t="shared" si="30"/>
        <v>6.9562313920810263E-6</v>
      </c>
      <c r="I486" s="48">
        <f t="shared" si="31"/>
        <v>0.99894265282840899</v>
      </c>
      <c r="K486" s="72"/>
      <c r="L486" s="72"/>
    </row>
    <row r="487" spans="2:12" x14ac:dyDescent="0.2">
      <c r="B487" s="44">
        <f>'NEG Commercial'!K487</f>
        <v>11319</v>
      </c>
      <c r="C487" s="45">
        <f>IF('NEG Commercial NonWin'!B487&gt;40,40*(Rates!$E$13+Rates!$E$17)+('NEG Commercial NonWin'!B487-40)*(Rates!$E$13+Rates!$E$19),'NEG Commercial NonWin'!B487*(Rates!$E$13+Rates!$E$17))+Rates!$E$26</f>
        <v>6452.2286700000004</v>
      </c>
      <c r="D487" s="45">
        <f>IF('NEG Commercial NonWin'!B487&gt;40,40*(Rates!$F$13+Rates!$F$17)+('NEG Commercial NonWin'!B487-40)*(Rates!$F$13+Rates!$F$19),'NEG Commercial NonWin'!B487*(Rates!$F$13+Rates!$F$17))+Rates!$F$26</f>
        <v>8266.5511800000004</v>
      </c>
      <c r="E487" s="46">
        <f t="shared" si="28"/>
        <v>1814.32251</v>
      </c>
      <c r="F487" s="47">
        <f t="shared" si="29"/>
        <v>0.28119315089308511</v>
      </c>
      <c r="G487" s="51">
        <f>'NEG Commercial'!M487</f>
        <v>1</v>
      </c>
      <c r="H487" s="48">
        <f t="shared" si="30"/>
        <v>6.9562313920810263E-6</v>
      </c>
      <c r="I487" s="48">
        <f t="shared" si="31"/>
        <v>0.99894960905980112</v>
      </c>
      <c r="K487" s="72"/>
      <c r="L487" s="72"/>
    </row>
    <row r="488" spans="2:12" x14ac:dyDescent="0.2">
      <c r="B488" s="44">
        <f>'NEG Commercial'!K488</f>
        <v>11379</v>
      </c>
      <c r="C488" s="45">
        <f>IF('NEG Commercial NonWin'!B488&gt;40,40*(Rates!$E$13+Rates!$E$17)+('NEG Commercial NonWin'!B488-40)*(Rates!$E$13+Rates!$E$19),'NEG Commercial NonWin'!B488*(Rates!$E$13+Rates!$E$17))+Rates!$E$26</f>
        <v>6486.1964699999999</v>
      </c>
      <c r="D488" s="45">
        <f>IF('NEG Commercial NonWin'!B488&gt;40,40*(Rates!$F$13+Rates!$F$17)+('NEG Commercial NonWin'!B488-40)*(Rates!$F$13+Rates!$F$19),'NEG Commercial NonWin'!B488*(Rates!$F$13+Rates!$F$17))+Rates!$F$26</f>
        <v>8310.1363799999999</v>
      </c>
      <c r="E488" s="46">
        <f t="shared" si="28"/>
        <v>1823.9399100000001</v>
      </c>
      <c r="F488" s="47">
        <f t="shared" si="29"/>
        <v>0.28120330897099699</v>
      </c>
      <c r="G488" s="51">
        <f>'NEG Commercial'!M488</f>
        <v>1</v>
      </c>
      <c r="H488" s="48">
        <f t="shared" si="30"/>
        <v>6.9562313920810263E-6</v>
      </c>
      <c r="I488" s="48">
        <f t="shared" si="31"/>
        <v>0.99895656529119325</v>
      </c>
      <c r="K488" s="72"/>
      <c r="L488" s="72"/>
    </row>
    <row r="489" spans="2:12" x14ac:dyDescent="0.2">
      <c r="B489" s="44">
        <f>'NEG Commercial'!K489</f>
        <v>11399</v>
      </c>
      <c r="C489" s="45">
        <f>IF('NEG Commercial NonWin'!B489&gt;40,40*(Rates!$E$13+Rates!$E$17)+('NEG Commercial NonWin'!B489-40)*(Rates!$E$13+Rates!$E$19),'NEG Commercial NonWin'!B489*(Rates!$E$13+Rates!$E$17))+Rates!$E$26</f>
        <v>6497.5190700000003</v>
      </c>
      <c r="D489" s="45">
        <f>IF('NEG Commercial NonWin'!B489&gt;40,40*(Rates!$F$13+Rates!$F$17)+('NEG Commercial NonWin'!B489-40)*(Rates!$F$13+Rates!$F$19),'NEG Commercial NonWin'!B489*(Rates!$F$13+Rates!$F$17))+Rates!$F$26</f>
        <v>8324.6647799999992</v>
      </c>
      <c r="E489" s="46">
        <f t="shared" si="28"/>
        <v>1827.1457099999989</v>
      </c>
      <c r="F489" s="47">
        <f t="shared" si="29"/>
        <v>0.28120667139496347</v>
      </c>
      <c r="G489" s="51">
        <f>'NEG Commercial'!M489</f>
        <v>1</v>
      </c>
      <c r="H489" s="48">
        <f t="shared" si="30"/>
        <v>6.9562313920810263E-6</v>
      </c>
      <c r="I489" s="48">
        <f t="shared" si="31"/>
        <v>0.99896352152258538</v>
      </c>
      <c r="K489" s="72"/>
      <c r="L489" s="72"/>
    </row>
    <row r="490" spans="2:12" x14ac:dyDescent="0.2">
      <c r="B490" s="44">
        <f>'NEG Commercial'!K490</f>
        <v>11459</v>
      </c>
      <c r="C490" s="45">
        <f>IF('NEG Commercial NonWin'!B490&gt;40,40*(Rates!$E$13+Rates!$E$17)+('NEG Commercial NonWin'!B490-40)*(Rates!$E$13+Rates!$E$19),'NEG Commercial NonWin'!B490*(Rates!$E$13+Rates!$E$17))+Rates!$E$26</f>
        <v>6531.4868699999997</v>
      </c>
      <c r="D490" s="45">
        <f>IF('NEG Commercial NonWin'!B490&gt;40,40*(Rates!$F$13+Rates!$F$17)+('NEG Commercial NonWin'!B490-40)*(Rates!$F$13+Rates!$F$19),'NEG Commercial NonWin'!B490*(Rates!$F$13+Rates!$F$17))+Rates!$F$26</f>
        <v>8368.2499800000005</v>
      </c>
      <c r="E490" s="46">
        <f t="shared" si="28"/>
        <v>1836.7631100000008</v>
      </c>
      <c r="F490" s="47">
        <f t="shared" si="29"/>
        <v>0.28121668872006794</v>
      </c>
      <c r="G490" s="51">
        <f>'NEG Commercial'!M490</f>
        <v>1</v>
      </c>
      <c r="H490" s="48">
        <f t="shared" si="30"/>
        <v>6.9562313920810263E-6</v>
      </c>
      <c r="I490" s="48">
        <f t="shared" si="31"/>
        <v>0.99897047775397751</v>
      </c>
      <c r="K490" s="72"/>
      <c r="L490" s="72"/>
    </row>
    <row r="491" spans="2:12" x14ac:dyDescent="0.2">
      <c r="B491" s="44">
        <f>'NEG Commercial'!K491</f>
        <v>11479</v>
      </c>
      <c r="C491" s="45">
        <f>IF('NEG Commercial NonWin'!B491&gt;40,40*(Rates!$E$13+Rates!$E$17)+('NEG Commercial NonWin'!B491-40)*(Rates!$E$13+Rates!$E$19),'NEG Commercial NonWin'!B491*(Rates!$E$13+Rates!$E$17))+Rates!$E$26</f>
        <v>6542.8094700000001</v>
      </c>
      <c r="D491" s="45">
        <f>IF('NEG Commercial NonWin'!B491&gt;40,40*(Rates!$F$13+Rates!$F$17)+('NEG Commercial NonWin'!B491-40)*(Rates!$F$13+Rates!$F$19),'NEG Commercial NonWin'!B491*(Rates!$F$13+Rates!$F$17))+Rates!$F$26</f>
        <v>8382.7783799999997</v>
      </c>
      <c r="E491" s="46">
        <f t="shared" si="28"/>
        <v>1839.9689099999996</v>
      </c>
      <c r="F491" s="47">
        <f t="shared" si="29"/>
        <v>0.28122000471458014</v>
      </c>
      <c r="G491" s="51">
        <f>'NEG Commercial'!M491</f>
        <v>1</v>
      </c>
      <c r="H491" s="48">
        <f t="shared" si="30"/>
        <v>6.9562313920810263E-6</v>
      </c>
      <c r="I491" s="48">
        <f t="shared" si="31"/>
        <v>0.99897743398536964</v>
      </c>
      <c r="K491" s="72"/>
      <c r="L491" s="72"/>
    </row>
    <row r="492" spans="2:12" x14ac:dyDescent="0.2">
      <c r="B492" s="44">
        <f>'NEG Commercial'!K492</f>
        <v>11499</v>
      </c>
      <c r="C492" s="45">
        <f>IF('NEG Commercial NonWin'!B492&gt;40,40*(Rates!$E$13+Rates!$E$17)+('NEG Commercial NonWin'!B492-40)*(Rates!$E$13+Rates!$E$19),'NEG Commercial NonWin'!B492*(Rates!$E$13+Rates!$E$17))+Rates!$E$26</f>
        <v>6554.1320699999997</v>
      </c>
      <c r="D492" s="45">
        <f>IF('NEG Commercial NonWin'!B492&gt;40,40*(Rates!$F$13+Rates!$F$17)+('NEG Commercial NonWin'!B492-40)*(Rates!$F$13+Rates!$F$19),'NEG Commercial NonWin'!B492*(Rates!$F$13+Rates!$F$17))+Rates!$F$26</f>
        <v>8397.306779999999</v>
      </c>
      <c r="E492" s="46">
        <f t="shared" si="28"/>
        <v>1843.1747099999993</v>
      </c>
      <c r="F492" s="47">
        <f t="shared" si="29"/>
        <v>0.28122330925199063</v>
      </c>
      <c r="G492" s="51">
        <f>'NEG Commercial'!M492</f>
        <v>1</v>
      </c>
      <c r="H492" s="48">
        <f t="shared" si="30"/>
        <v>6.9562313920810263E-6</v>
      </c>
      <c r="I492" s="48">
        <f t="shared" si="31"/>
        <v>0.99898439021676178</v>
      </c>
      <c r="K492" s="72"/>
      <c r="L492" s="72"/>
    </row>
    <row r="493" spans="2:12" x14ac:dyDescent="0.2">
      <c r="B493" s="44">
        <f>'NEG Commercial'!K493</f>
        <v>11519</v>
      </c>
      <c r="C493" s="45">
        <f>IF('NEG Commercial NonWin'!B493&gt;40,40*(Rates!$E$13+Rates!$E$17)+('NEG Commercial NonWin'!B493-40)*(Rates!$E$13+Rates!$E$19),'NEG Commercial NonWin'!B493*(Rates!$E$13+Rates!$E$17))+Rates!$E$26</f>
        <v>6565.4546700000001</v>
      </c>
      <c r="D493" s="45">
        <f>IF('NEG Commercial NonWin'!B493&gt;40,40*(Rates!$F$13+Rates!$F$17)+('NEG Commercial NonWin'!B493-40)*(Rates!$F$13+Rates!$F$19),'NEG Commercial NonWin'!B493*(Rates!$F$13+Rates!$F$17))+Rates!$F$26</f>
        <v>8411.83518</v>
      </c>
      <c r="E493" s="46">
        <f t="shared" si="28"/>
        <v>1846.38051</v>
      </c>
      <c r="F493" s="47">
        <f t="shared" si="29"/>
        <v>0.2812266023915751</v>
      </c>
      <c r="G493" s="51">
        <f>'NEG Commercial'!M493</f>
        <v>1</v>
      </c>
      <c r="H493" s="48">
        <f t="shared" si="30"/>
        <v>6.9562313920810263E-6</v>
      </c>
      <c r="I493" s="48">
        <f t="shared" si="31"/>
        <v>0.99899134644815391</v>
      </c>
      <c r="K493" s="72"/>
      <c r="L493" s="72"/>
    </row>
    <row r="494" spans="2:12" x14ac:dyDescent="0.2">
      <c r="B494" s="44">
        <f>'NEG Commercial'!K494</f>
        <v>11539</v>
      </c>
      <c r="C494" s="45">
        <f>IF('NEG Commercial NonWin'!B494&gt;40,40*(Rates!$E$13+Rates!$E$17)+('NEG Commercial NonWin'!B494-40)*(Rates!$E$13+Rates!$E$19),'NEG Commercial NonWin'!B494*(Rates!$E$13+Rates!$E$17))+Rates!$E$26</f>
        <v>6576.7772700000005</v>
      </c>
      <c r="D494" s="45">
        <f>IF('NEG Commercial NonWin'!B494&gt;40,40*(Rates!$F$13+Rates!$F$17)+('NEG Commercial NonWin'!B494-40)*(Rates!$F$13+Rates!$F$19),'NEG Commercial NonWin'!B494*(Rates!$F$13+Rates!$F$17))+Rates!$F$26</f>
        <v>8426.3635799999993</v>
      </c>
      <c r="E494" s="46">
        <f t="shared" si="28"/>
        <v>1849.5863099999988</v>
      </c>
      <c r="F494" s="47">
        <f t="shared" si="29"/>
        <v>0.2812298841922008</v>
      </c>
      <c r="G494" s="51">
        <f>'NEG Commercial'!M494</f>
        <v>1</v>
      </c>
      <c r="H494" s="48">
        <f t="shared" si="30"/>
        <v>6.9562313920810263E-6</v>
      </c>
      <c r="I494" s="48">
        <f t="shared" si="31"/>
        <v>0.99899830267954604</v>
      </c>
      <c r="K494" s="72"/>
      <c r="L494" s="72"/>
    </row>
    <row r="495" spans="2:12" x14ac:dyDescent="0.2">
      <c r="B495" s="44">
        <f>'NEG Commercial'!K495</f>
        <v>11559</v>
      </c>
      <c r="C495" s="45">
        <f>IF('NEG Commercial NonWin'!B495&gt;40,40*(Rates!$E$13+Rates!$E$17)+('NEG Commercial NonWin'!B495-40)*(Rates!$E$13+Rates!$E$19),'NEG Commercial NonWin'!B495*(Rates!$E$13+Rates!$E$17))+Rates!$E$26</f>
        <v>6588.09987</v>
      </c>
      <c r="D495" s="45">
        <f>IF('NEG Commercial NonWin'!B495&gt;40,40*(Rates!$F$13+Rates!$F$17)+('NEG Commercial NonWin'!B495-40)*(Rates!$F$13+Rates!$F$19),'NEG Commercial NonWin'!B495*(Rates!$F$13+Rates!$F$17))+Rates!$F$26</f>
        <v>8440.8919800000003</v>
      </c>
      <c r="E495" s="46">
        <f t="shared" si="28"/>
        <v>1852.7921100000003</v>
      </c>
      <c r="F495" s="47">
        <f t="shared" si="29"/>
        <v>0.2812331547123314</v>
      </c>
      <c r="G495" s="51">
        <f>'NEG Commercial'!M495</f>
        <v>3</v>
      </c>
      <c r="H495" s="48">
        <f t="shared" si="30"/>
        <v>2.086869417624308E-5</v>
      </c>
      <c r="I495" s="48">
        <f t="shared" si="31"/>
        <v>0.99901917137372231</v>
      </c>
      <c r="K495" s="72"/>
      <c r="L495" s="72"/>
    </row>
    <row r="496" spans="2:12" x14ac:dyDescent="0.2">
      <c r="B496" s="44">
        <f>'NEG Commercial'!K496</f>
        <v>11639</v>
      </c>
      <c r="C496" s="45">
        <f>IF('NEG Commercial NonWin'!B496&gt;40,40*(Rates!$E$13+Rates!$E$17)+('NEG Commercial NonWin'!B496-40)*(Rates!$E$13+Rates!$E$19),'NEG Commercial NonWin'!B496*(Rates!$E$13+Rates!$E$17))+Rates!$E$26</f>
        <v>6633.3902699999999</v>
      </c>
      <c r="D496" s="45">
        <f>IF('NEG Commercial NonWin'!B496&gt;40,40*(Rates!$F$13+Rates!$F$17)+('NEG Commercial NonWin'!B496-40)*(Rates!$F$13+Rates!$F$19),'NEG Commercial NonWin'!B496*(Rates!$F$13+Rates!$F$17))+Rates!$F$26</f>
        <v>8499.0055799999991</v>
      </c>
      <c r="E496" s="46">
        <f t="shared" si="28"/>
        <v>1865.6153099999992</v>
      </c>
      <c r="F496" s="47">
        <f t="shared" si="29"/>
        <v>0.28124612514318403</v>
      </c>
      <c r="G496" s="51">
        <f>'NEG Commercial'!M496</f>
        <v>4</v>
      </c>
      <c r="H496" s="48">
        <f t="shared" si="30"/>
        <v>2.7824925568324105E-5</v>
      </c>
      <c r="I496" s="48">
        <f t="shared" si="31"/>
        <v>0.99904699629929061</v>
      </c>
      <c r="K496" s="72"/>
      <c r="L496" s="72"/>
    </row>
    <row r="497" spans="2:12" x14ac:dyDescent="0.2">
      <c r="B497" s="44">
        <f>'NEG Commercial'!K497</f>
        <v>11699</v>
      </c>
      <c r="C497" s="45">
        <f>IF('NEG Commercial NonWin'!B497&gt;40,40*(Rates!$E$13+Rates!$E$17)+('NEG Commercial NonWin'!B497-40)*(Rates!$E$13+Rates!$E$19),'NEG Commercial NonWin'!B497*(Rates!$E$13+Rates!$E$17))+Rates!$E$26</f>
        <v>6667.3580700000002</v>
      </c>
      <c r="D497" s="45">
        <f>IF('NEG Commercial NonWin'!B497&gt;40,40*(Rates!$F$13+Rates!$F$17)+('NEG Commercial NonWin'!B497-40)*(Rates!$F$13+Rates!$F$19),'NEG Commercial NonWin'!B497*(Rates!$F$13+Rates!$F$17))+Rates!$F$26</f>
        <v>8542.5907800000004</v>
      </c>
      <c r="E497" s="46">
        <f t="shared" si="28"/>
        <v>1875.2327100000002</v>
      </c>
      <c r="F497" s="47">
        <f t="shared" si="29"/>
        <v>0.28125573732685399</v>
      </c>
      <c r="G497" s="51">
        <f>'NEG Commercial'!M497</f>
        <v>1</v>
      </c>
      <c r="H497" s="48">
        <f t="shared" si="30"/>
        <v>6.9562313920810263E-6</v>
      </c>
      <c r="I497" s="48">
        <f t="shared" si="31"/>
        <v>0.99905395253068274</v>
      </c>
      <c r="K497" s="72"/>
      <c r="L497" s="72"/>
    </row>
    <row r="498" spans="2:12" x14ac:dyDescent="0.2">
      <c r="B498" s="44">
        <f>'NEG Commercial'!K498</f>
        <v>11719</v>
      </c>
      <c r="C498" s="45">
        <f>IF('NEG Commercial NonWin'!B498&gt;40,40*(Rates!$E$13+Rates!$E$17)+('NEG Commercial NonWin'!B498-40)*(Rates!$E$13+Rates!$E$19),'NEG Commercial NonWin'!B498*(Rates!$E$13+Rates!$E$17))+Rates!$E$26</f>
        <v>6678.6806699999997</v>
      </c>
      <c r="D498" s="45">
        <f>IF('NEG Commercial NonWin'!B498&gt;40,40*(Rates!$F$13+Rates!$F$17)+('NEG Commercial NonWin'!B498-40)*(Rates!$F$13+Rates!$F$19),'NEG Commercial NonWin'!B498*(Rates!$F$13+Rates!$F$17))+Rates!$F$26</f>
        <v>8557.1191799999997</v>
      </c>
      <c r="E498" s="46">
        <f t="shared" si="28"/>
        <v>1878.43851</v>
      </c>
      <c r="F498" s="47">
        <f t="shared" si="29"/>
        <v>0.28125891966025079</v>
      </c>
      <c r="G498" s="51">
        <f>'NEG Commercial'!M498</f>
        <v>2</v>
      </c>
      <c r="H498" s="48">
        <f t="shared" si="30"/>
        <v>1.3912462784162053E-5</v>
      </c>
      <c r="I498" s="48">
        <f t="shared" si="31"/>
        <v>0.99906786499346689</v>
      </c>
      <c r="K498" s="72"/>
      <c r="L498" s="72"/>
    </row>
    <row r="499" spans="2:12" x14ac:dyDescent="0.2">
      <c r="B499" s="44">
        <f>'NEG Commercial'!K499</f>
        <v>11759</v>
      </c>
      <c r="C499" s="45">
        <f>IF('NEG Commercial NonWin'!B499&gt;40,40*(Rates!$E$13+Rates!$E$17)+('NEG Commercial NonWin'!B499-40)*(Rates!$E$13+Rates!$E$19),'NEG Commercial NonWin'!B499*(Rates!$E$13+Rates!$E$17))+Rates!$E$26</f>
        <v>6701.3258699999997</v>
      </c>
      <c r="D499" s="45">
        <f>IF('NEG Commercial NonWin'!B499&gt;40,40*(Rates!$F$13+Rates!$F$17)+('NEG Commercial NonWin'!B499-40)*(Rates!$F$13+Rates!$F$19),'NEG Commercial NonWin'!B499*(Rates!$F$13+Rates!$F$17))+Rates!$F$26</f>
        <v>8586.17598</v>
      </c>
      <c r="E499" s="46">
        <f t="shared" si="28"/>
        <v>1884.8501100000003</v>
      </c>
      <c r="F499" s="47">
        <f t="shared" si="29"/>
        <v>0.28126525206570807</v>
      </c>
      <c r="G499" s="51">
        <f>'NEG Commercial'!M499</f>
        <v>1</v>
      </c>
      <c r="H499" s="48">
        <f t="shared" si="30"/>
        <v>6.9562313920810263E-6</v>
      </c>
      <c r="I499" s="48">
        <f t="shared" si="31"/>
        <v>0.99907482122485902</v>
      </c>
      <c r="K499" s="72"/>
      <c r="L499" s="72"/>
    </row>
    <row r="500" spans="2:12" x14ac:dyDescent="0.2">
      <c r="B500" s="44">
        <f>'NEG Commercial'!K500</f>
        <v>11959</v>
      </c>
      <c r="C500" s="45">
        <f>IF('NEG Commercial NonWin'!B500&gt;40,40*(Rates!$E$13+Rates!$E$17)+('NEG Commercial NonWin'!B500-40)*(Rates!$E$13+Rates!$E$19),'NEG Commercial NonWin'!B500*(Rates!$E$13+Rates!$E$17))+Rates!$E$26</f>
        <v>6814.5518700000002</v>
      </c>
      <c r="D500" s="45">
        <f>IF('NEG Commercial NonWin'!B500&gt;40,40*(Rates!$F$13+Rates!$F$17)+('NEG Commercial NonWin'!B500-40)*(Rates!$F$13+Rates!$F$19),'NEG Commercial NonWin'!B500*(Rates!$F$13+Rates!$F$17))+Rates!$F$26</f>
        <v>8731.4599799999996</v>
      </c>
      <c r="E500" s="46">
        <f t="shared" si="28"/>
        <v>1916.9081099999994</v>
      </c>
      <c r="F500" s="47">
        <f t="shared" si="29"/>
        <v>0.28129628280311253</v>
      </c>
      <c r="G500" s="51">
        <f>'NEG Commercial'!M500</f>
        <v>1</v>
      </c>
      <c r="H500" s="48">
        <f t="shared" si="30"/>
        <v>6.9562313920810263E-6</v>
      </c>
      <c r="I500" s="48">
        <f t="shared" si="31"/>
        <v>0.99908177745625115</v>
      </c>
      <c r="K500" s="72"/>
      <c r="L500" s="72"/>
    </row>
    <row r="501" spans="2:12" x14ac:dyDescent="0.2">
      <c r="B501" s="44">
        <f>'NEG Commercial'!K501</f>
        <v>12019</v>
      </c>
      <c r="C501" s="45">
        <f>IF('NEG Commercial NonWin'!B501&gt;40,40*(Rates!$E$13+Rates!$E$17)+('NEG Commercial NonWin'!B501-40)*(Rates!$E$13+Rates!$E$19),'NEG Commercial NonWin'!B501*(Rates!$E$13+Rates!$E$17))+Rates!$E$26</f>
        <v>6848.5196699999997</v>
      </c>
      <c r="D501" s="45">
        <f>IF('NEG Commercial NonWin'!B501&gt;40,40*(Rates!$F$13+Rates!$F$17)+('NEG Commercial NonWin'!B501-40)*(Rates!$F$13+Rates!$F$19),'NEG Commercial NonWin'!B501*(Rates!$F$13+Rates!$F$17))+Rates!$F$26</f>
        <v>8775.0451799999992</v>
      </c>
      <c r="E501" s="46">
        <f t="shared" si="28"/>
        <v>1926.5255099999995</v>
      </c>
      <c r="F501" s="47">
        <f t="shared" si="29"/>
        <v>0.28130539194319049</v>
      </c>
      <c r="G501" s="51">
        <f>'NEG Commercial'!M501</f>
        <v>3</v>
      </c>
      <c r="H501" s="48">
        <f t="shared" si="30"/>
        <v>2.086869417624308E-5</v>
      </c>
      <c r="I501" s="48">
        <f t="shared" si="31"/>
        <v>0.99910264615042743</v>
      </c>
      <c r="K501" s="72"/>
      <c r="L501" s="72"/>
    </row>
    <row r="502" spans="2:12" x14ac:dyDescent="0.2">
      <c r="B502" s="44">
        <f>'NEG Commercial'!K502</f>
        <v>12099</v>
      </c>
      <c r="C502" s="45">
        <f>IF('NEG Commercial NonWin'!B502&gt;40,40*(Rates!$E$13+Rates!$E$17)+('NEG Commercial NonWin'!B502-40)*(Rates!$E$13+Rates!$E$19),'NEG Commercial NonWin'!B502*(Rates!$E$13+Rates!$E$17))+Rates!$E$26</f>
        <v>6893.8100700000005</v>
      </c>
      <c r="D502" s="45">
        <f>IF('NEG Commercial NonWin'!B502&gt;40,40*(Rates!$F$13+Rates!$F$17)+('NEG Commercial NonWin'!B502-40)*(Rates!$F$13+Rates!$F$19),'NEG Commercial NonWin'!B502*(Rates!$F$13+Rates!$F$17))+Rates!$F$26</f>
        <v>8833.1587799999998</v>
      </c>
      <c r="E502" s="46">
        <f t="shared" si="28"/>
        <v>1939.3487099999993</v>
      </c>
      <c r="F502" s="47">
        <f t="shared" si="29"/>
        <v>0.28131739782613407</v>
      </c>
      <c r="G502" s="51">
        <f>'NEG Commercial'!M502</f>
        <v>1</v>
      </c>
      <c r="H502" s="48">
        <f t="shared" si="30"/>
        <v>6.9562313920810263E-6</v>
      </c>
      <c r="I502" s="48">
        <f t="shared" si="31"/>
        <v>0.99910960238181956</v>
      </c>
      <c r="K502" s="72"/>
      <c r="L502" s="72"/>
    </row>
    <row r="503" spans="2:12" x14ac:dyDescent="0.2">
      <c r="B503" s="44">
        <f>'NEG Commercial'!K503</f>
        <v>12279</v>
      </c>
      <c r="C503" s="45">
        <f>IF('NEG Commercial NonWin'!B503&gt;40,40*(Rates!$E$13+Rates!$E$17)+('NEG Commercial NonWin'!B503-40)*(Rates!$E$13+Rates!$E$19),'NEG Commercial NonWin'!B503*(Rates!$E$13+Rates!$E$17))+Rates!$E$26</f>
        <v>6995.7134699999997</v>
      </c>
      <c r="D503" s="45">
        <f>IF('NEG Commercial NonWin'!B503&gt;40,40*(Rates!$F$13+Rates!$F$17)+('NEG Commercial NonWin'!B503-40)*(Rates!$F$13+Rates!$F$19),'NEG Commercial NonWin'!B503*(Rates!$F$13+Rates!$F$17))+Rates!$F$26</f>
        <v>8963.9143800000002</v>
      </c>
      <c r="E503" s="46">
        <f t="shared" si="28"/>
        <v>1968.2009100000005</v>
      </c>
      <c r="F503" s="47">
        <f t="shared" si="29"/>
        <v>0.28134384268885737</v>
      </c>
      <c r="G503" s="51">
        <f>'NEG Commercial'!M503</f>
        <v>1</v>
      </c>
      <c r="H503" s="48">
        <f t="shared" si="30"/>
        <v>6.9562313920810263E-6</v>
      </c>
      <c r="I503" s="48">
        <f t="shared" si="31"/>
        <v>0.99911655861321169</v>
      </c>
      <c r="K503" s="72"/>
      <c r="L503" s="72"/>
    </row>
    <row r="504" spans="2:12" x14ac:dyDescent="0.2">
      <c r="B504" s="44">
        <f>'NEG Commercial'!K504</f>
        <v>12339</v>
      </c>
      <c r="C504" s="45">
        <f>IF('NEG Commercial NonWin'!B504&gt;40,40*(Rates!$E$13+Rates!$E$17)+('NEG Commercial NonWin'!B504-40)*(Rates!$E$13+Rates!$E$19),'NEG Commercial NonWin'!B504*(Rates!$E$13+Rates!$E$17))+Rates!$E$26</f>
        <v>7029.68127</v>
      </c>
      <c r="D504" s="45">
        <f>IF('NEG Commercial NonWin'!B504&gt;40,40*(Rates!$F$13+Rates!$F$17)+('NEG Commercial NonWin'!B504-40)*(Rates!$F$13+Rates!$F$19),'NEG Commercial NonWin'!B504*(Rates!$F$13+Rates!$F$17))+Rates!$F$26</f>
        <v>9007.4995799999997</v>
      </c>
      <c r="E504" s="46">
        <f t="shared" si="28"/>
        <v>1977.8183099999997</v>
      </c>
      <c r="F504" s="47">
        <f t="shared" si="29"/>
        <v>0.28135248726575618</v>
      </c>
      <c r="G504" s="51">
        <f>'NEG Commercial'!M504</f>
        <v>1</v>
      </c>
      <c r="H504" s="48">
        <f t="shared" si="30"/>
        <v>6.9562313920810263E-6</v>
      </c>
      <c r="I504" s="48">
        <f t="shared" si="31"/>
        <v>0.99912351484460382</v>
      </c>
      <c r="K504" s="72"/>
      <c r="L504" s="72"/>
    </row>
    <row r="505" spans="2:12" x14ac:dyDescent="0.2">
      <c r="B505" s="44">
        <f>'NEG Commercial'!K505</f>
        <v>12419</v>
      </c>
      <c r="C505" s="45">
        <f>IF('NEG Commercial NonWin'!B505&gt;40,40*(Rates!$E$13+Rates!$E$17)+('NEG Commercial NonWin'!B505-40)*(Rates!$E$13+Rates!$E$19),'NEG Commercial NonWin'!B505*(Rates!$E$13+Rates!$E$17))+Rates!$E$26</f>
        <v>7074.9716699999999</v>
      </c>
      <c r="D505" s="45">
        <f>IF('NEG Commercial NonWin'!B505&gt;40,40*(Rates!$F$13+Rates!$F$17)+('NEG Commercial NonWin'!B505-40)*(Rates!$F$13+Rates!$F$19),'NEG Commercial NonWin'!B505*(Rates!$F$13+Rates!$F$17))+Rates!$F$26</f>
        <v>9065.6131800000003</v>
      </c>
      <c r="E505" s="46">
        <f t="shared" si="28"/>
        <v>1990.6415100000004</v>
      </c>
      <c r="F505" s="47">
        <f t="shared" si="29"/>
        <v>0.28136388424577258</v>
      </c>
      <c r="G505" s="51">
        <f>'NEG Commercial'!M505</f>
        <v>1</v>
      </c>
      <c r="H505" s="48">
        <f t="shared" si="30"/>
        <v>6.9562313920810263E-6</v>
      </c>
      <c r="I505" s="48">
        <f t="shared" si="31"/>
        <v>0.99913047107599595</v>
      </c>
      <c r="K505" s="72"/>
      <c r="L505" s="72"/>
    </row>
    <row r="506" spans="2:12" x14ac:dyDescent="0.2">
      <c r="B506" s="44">
        <f>'NEG Commercial'!K506</f>
        <v>12439</v>
      </c>
      <c r="C506" s="45">
        <f>IF('NEG Commercial NonWin'!B506&gt;40,40*(Rates!$E$13+Rates!$E$17)+('NEG Commercial NonWin'!B506-40)*(Rates!$E$13+Rates!$E$19),'NEG Commercial NonWin'!B506*(Rates!$E$13+Rates!$E$17))+Rates!$E$26</f>
        <v>7086.2942700000003</v>
      </c>
      <c r="D506" s="45">
        <f>IF('NEG Commercial NonWin'!B506&gt;40,40*(Rates!$F$13+Rates!$F$17)+('NEG Commercial NonWin'!B506-40)*(Rates!$F$13+Rates!$F$19),'NEG Commercial NonWin'!B506*(Rates!$F$13+Rates!$F$17))+Rates!$F$26</f>
        <v>9080.1415799999995</v>
      </c>
      <c r="E506" s="46">
        <f t="shared" si="28"/>
        <v>1993.8473099999992</v>
      </c>
      <c r="F506" s="47">
        <f t="shared" si="29"/>
        <v>0.28136671072791886</v>
      </c>
      <c r="G506" s="51">
        <f>'NEG Commercial'!M506</f>
        <v>1</v>
      </c>
      <c r="H506" s="48">
        <f t="shared" si="30"/>
        <v>6.9562313920810263E-6</v>
      </c>
      <c r="I506" s="48">
        <f t="shared" si="31"/>
        <v>0.99913742730738808</v>
      </c>
      <c r="K506" s="72"/>
      <c r="L506" s="72"/>
    </row>
    <row r="507" spans="2:12" x14ac:dyDescent="0.2">
      <c r="B507" s="44">
        <f>'NEG Commercial'!K507</f>
        <v>12459</v>
      </c>
      <c r="C507" s="45">
        <f>IF('NEG Commercial NonWin'!B507&gt;40,40*(Rates!$E$13+Rates!$E$17)+('NEG Commercial NonWin'!B507-40)*(Rates!$E$13+Rates!$E$19),'NEG Commercial NonWin'!B507*(Rates!$E$13+Rates!$E$17))+Rates!$E$26</f>
        <v>7097.6168699999998</v>
      </c>
      <c r="D507" s="45">
        <f>IF('NEG Commercial NonWin'!B507&gt;40,40*(Rates!$F$13+Rates!$F$17)+('NEG Commercial NonWin'!B507-40)*(Rates!$F$13+Rates!$F$19),'NEG Commercial NonWin'!B507*(Rates!$F$13+Rates!$F$17))+Rates!$F$26</f>
        <v>9094.6699799999988</v>
      </c>
      <c r="E507" s="46">
        <f t="shared" si="28"/>
        <v>1997.0531099999989</v>
      </c>
      <c r="F507" s="47">
        <f t="shared" si="29"/>
        <v>0.28136952819207317</v>
      </c>
      <c r="G507" s="51">
        <f>'NEG Commercial'!M507</f>
        <v>1</v>
      </c>
      <c r="H507" s="48">
        <f t="shared" si="30"/>
        <v>6.9562313920810263E-6</v>
      </c>
      <c r="I507" s="48">
        <f t="shared" si="31"/>
        <v>0.99914438353878021</v>
      </c>
      <c r="K507" s="72"/>
      <c r="L507" s="72"/>
    </row>
    <row r="508" spans="2:12" x14ac:dyDescent="0.2">
      <c r="B508" s="44">
        <f>'NEG Commercial'!K508</f>
        <v>12499</v>
      </c>
      <c r="C508" s="45">
        <f>IF('NEG Commercial NonWin'!B508&gt;40,40*(Rates!$E$13+Rates!$E$17)+('NEG Commercial NonWin'!B508-40)*(Rates!$E$13+Rates!$E$19),'NEG Commercial NonWin'!B508*(Rates!$E$13+Rates!$E$17))+Rates!$E$26</f>
        <v>7120.2620699999998</v>
      </c>
      <c r="D508" s="45">
        <f>IF('NEG Commercial NonWin'!B508&gt;40,40*(Rates!$F$13+Rates!$F$17)+('NEG Commercial NonWin'!B508-40)*(Rates!$F$13+Rates!$F$19),'NEG Commercial NonWin'!B508*(Rates!$F$13+Rates!$F$17))+Rates!$F$26</f>
        <v>9123.7267799999991</v>
      </c>
      <c r="E508" s="46">
        <f t="shared" si="28"/>
        <v>2003.4647099999993</v>
      </c>
      <c r="F508" s="47">
        <f t="shared" si="29"/>
        <v>0.28137513623848953</v>
      </c>
      <c r="G508" s="51">
        <f>'NEG Commercial'!M508</f>
        <v>2</v>
      </c>
      <c r="H508" s="48">
        <f t="shared" si="30"/>
        <v>1.3912462784162053E-5</v>
      </c>
      <c r="I508" s="48">
        <f t="shared" si="31"/>
        <v>0.99915829600156436</v>
      </c>
      <c r="K508" s="72"/>
      <c r="L508" s="72"/>
    </row>
    <row r="509" spans="2:12" x14ac:dyDescent="0.2">
      <c r="B509" s="44">
        <f>'NEG Commercial'!K509</f>
        <v>12539</v>
      </c>
      <c r="C509" s="45">
        <f>IF('NEG Commercial NonWin'!B509&gt;40,40*(Rates!$E$13+Rates!$E$17)+('NEG Commercial NonWin'!B509-40)*(Rates!$E$13+Rates!$E$19),'NEG Commercial NonWin'!B509*(Rates!$E$13+Rates!$E$17))+Rates!$E$26</f>
        <v>7142.9072699999997</v>
      </c>
      <c r="D509" s="45">
        <f>IF('NEG Commercial NonWin'!B509&gt;40,40*(Rates!$F$13+Rates!$F$17)+('NEG Commercial NonWin'!B509-40)*(Rates!$F$13+Rates!$F$19),'NEG Commercial NonWin'!B509*(Rates!$F$13+Rates!$F$17))+Rates!$F$26</f>
        <v>9152.7835799999993</v>
      </c>
      <c r="E509" s="46">
        <f t="shared" si="28"/>
        <v>2009.8763099999996</v>
      </c>
      <c r="F509" s="47">
        <f t="shared" si="29"/>
        <v>0.28138070872646226</v>
      </c>
      <c r="G509" s="51">
        <f>'NEG Commercial'!M509</f>
        <v>1</v>
      </c>
      <c r="H509" s="48">
        <f t="shared" si="30"/>
        <v>6.9562313920810263E-6</v>
      </c>
      <c r="I509" s="48">
        <f t="shared" si="31"/>
        <v>0.99916525223295649</v>
      </c>
      <c r="K509" s="72"/>
      <c r="L509" s="72"/>
    </row>
    <row r="510" spans="2:12" x14ac:dyDescent="0.2">
      <c r="B510" s="44">
        <f>'NEG Commercial'!K510</f>
        <v>12559</v>
      </c>
      <c r="C510" s="45">
        <f>IF('NEG Commercial NonWin'!B510&gt;40,40*(Rates!$E$13+Rates!$E$17)+('NEG Commercial NonWin'!B510-40)*(Rates!$E$13+Rates!$E$19),'NEG Commercial NonWin'!B510*(Rates!$E$13+Rates!$E$17))+Rates!$E$26</f>
        <v>7154.2298700000001</v>
      </c>
      <c r="D510" s="45">
        <f>IF('NEG Commercial NonWin'!B510&gt;40,40*(Rates!$F$13+Rates!$F$17)+('NEG Commercial NonWin'!B510-40)*(Rates!$F$13+Rates!$F$19),'NEG Commercial NonWin'!B510*(Rates!$F$13+Rates!$F$17))+Rates!$F$26</f>
        <v>9167.3119800000004</v>
      </c>
      <c r="E510" s="46">
        <f t="shared" si="28"/>
        <v>2013.0821100000003</v>
      </c>
      <c r="F510" s="47">
        <f t="shared" si="29"/>
        <v>0.28138348174155048</v>
      </c>
      <c r="G510" s="51">
        <f>'NEG Commercial'!M510</f>
        <v>1</v>
      </c>
      <c r="H510" s="48">
        <f t="shared" si="30"/>
        <v>6.9562313920810263E-6</v>
      </c>
      <c r="I510" s="48">
        <f t="shared" si="31"/>
        <v>0.99917220846434862</v>
      </c>
      <c r="K510" s="72"/>
      <c r="L510" s="72"/>
    </row>
    <row r="511" spans="2:12" x14ac:dyDescent="0.2">
      <c r="B511" s="44">
        <f>'NEG Commercial'!K511</f>
        <v>12659</v>
      </c>
      <c r="C511" s="45">
        <f>IF('NEG Commercial NonWin'!B511&gt;40,40*(Rates!$E$13+Rates!$E$17)+('NEG Commercial NonWin'!B511-40)*(Rates!$E$13+Rates!$E$19),'NEG Commercial NonWin'!B511*(Rates!$E$13+Rates!$E$17))+Rates!$E$26</f>
        <v>7210.8428700000004</v>
      </c>
      <c r="D511" s="45">
        <f>IF('NEG Commercial NonWin'!B511&gt;40,40*(Rates!$F$13+Rates!$F$17)+('NEG Commercial NonWin'!B511-40)*(Rates!$F$13+Rates!$F$19),'NEG Commercial NonWin'!B511*(Rates!$F$13+Rates!$F$17))+Rates!$F$26</f>
        <v>9239.9539800000002</v>
      </c>
      <c r="E511" s="46">
        <f t="shared" si="28"/>
        <v>2029.1111099999998</v>
      </c>
      <c r="F511" s="47">
        <f t="shared" si="29"/>
        <v>0.28139721618979052</v>
      </c>
      <c r="G511" s="51">
        <f>'NEG Commercial'!M511</f>
        <v>1</v>
      </c>
      <c r="H511" s="48">
        <f t="shared" si="30"/>
        <v>6.9562313920810263E-6</v>
      </c>
      <c r="I511" s="48">
        <f t="shared" si="31"/>
        <v>0.99917916469574075</v>
      </c>
      <c r="K511" s="72"/>
      <c r="L511" s="72"/>
    </row>
    <row r="512" spans="2:12" x14ac:dyDescent="0.2">
      <c r="B512" s="44">
        <f>'NEG Commercial'!K512</f>
        <v>12839</v>
      </c>
      <c r="C512" s="45">
        <f>IF('NEG Commercial NonWin'!B512&gt;40,40*(Rates!$E$13+Rates!$E$17)+('NEG Commercial NonWin'!B512-40)*(Rates!$E$13+Rates!$E$19),'NEG Commercial NonWin'!B512*(Rates!$E$13+Rates!$E$17))+Rates!$E$26</f>
        <v>7312.7462700000005</v>
      </c>
      <c r="D512" s="45">
        <f>IF('NEG Commercial NonWin'!B512&gt;40,40*(Rates!$F$13+Rates!$F$17)+('NEG Commercial NonWin'!B512-40)*(Rates!$F$13+Rates!$F$19),'NEG Commercial NonWin'!B512*(Rates!$F$13+Rates!$F$17))+Rates!$F$26</f>
        <v>9370.7095799999988</v>
      </c>
      <c r="E512" s="46">
        <f t="shared" si="28"/>
        <v>2057.9633099999983</v>
      </c>
      <c r="F512" s="47">
        <f t="shared" si="29"/>
        <v>0.28142140230444479</v>
      </c>
      <c r="G512" s="51">
        <f>'NEG Commercial'!M512</f>
        <v>1</v>
      </c>
      <c r="H512" s="48">
        <f t="shared" si="30"/>
        <v>6.9562313920810263E-6</v>
      </c>
      <c r="I512" s="48">
        <f t="shared" si="31"/>
        <v>0.99918612092713288</v>
      </c>
      <c r="K512" s="72"/>
      <c r="L512" s="72"/>
    </row>
    <row r="513" spans="2:12" x14ac:dyDescent="0.2">
      <c r="B513" s="44">
        <f>'NEG Commercial'!K513</f>
        <v>12919</v>
      </c>
      <c r="C513" s="45">
        <f>IF('NEG Commercial NonWin'!B513&gt;40,40*(Rates!$E$13+Rates!$E$17)+('NEG Commercial NonWin'!B513-40)*(Rates!$E$13+Rates!$E$19),'NEG Commercial NonWin'!B513*(Rates!$E$13+Rates!$E$17))+Rates!$E$26</f>
        <v>7358.0366700000004</v>
      </c>
      <c r="D513" s="45">
        <f>IF('NEG Commercial NonWin'!B513&gt;40,40*(Rates!$F$13+Rates!$F$17)+('NEG Commercial NonWin'!B513-40)*(Rates!$F$13+Rates!$F$19),'NEG Commercial NonWin'!B513*(Rates!$F$13+Rates!$F$17))+Rates!$F$26</f>
        <v>9428.8231799999994</v>
      </c>
      <c r="E513" s="46">
        <f t="shared" si="28"/>
        <v>2070.786509999999</v>
      </c>
      <c r="F513" s="47">
        <f t="shared" si="29"/>
        <v>0.28143193665274285</v>
      </c>
      <c r="G513" s="51">
        <f>'NEG Commercial'!M513</f>
        <v>1</v>
      </c>
      <c r="H513" s="48">
        <f t="shared" si="30"/>
        <v>6.9562313920810263E-6</v>
      </c>
      <c r="I513" s="48">
        <f t="shared" si="31"/>
        <v>0.99919307715852501</v>
      </c>
      <c r="K513" s="72"/>
      <c r="L513" s="72"/>
    </row>
    <row r="514" spans="2:12" x14ac:dyDescent="0.2">
      <c r="B514" s="44">
        <f>'NEG Commercial'!K514</f>
        <v>12939</v>
      </c>
      <c r="C514" s="45">
        <f>IF('NEG Commercial NonWin'!B514&gt;40,40*(Rates!$E$13+Rates!$E$17)+('NEG Commercial NonWin'!B514-40)*(Rates!$E$13+Rates!$E$19),'NEG Commercial NonWin'!B514*(Rates!$E$13+Rates!$E$17))+Rates!$E$26</f>
        <v>7369.3592699999999</v>
      </c>
      <c r="D514" s="45">
        <f>IF('NEG Commercial NonWin'!B514&gt;40,40*(Rates!$F$13+Rates!$F$17)+('NEG Commercial NonWin'!B514-40)*(Rates!$F$13+Rates!$F$19),'NEG Commercial NonWin'!B514*(Rates!$F$13+Rates!$F$17))+Rates!$F$26</f>
        <v>9443.3515800000005</v>
      </c>
      <c r="E514" s="46">
        <f t="shared" si="28"/>
        <v>2073.9923100000005</v>
      </c>
      <c r="F514" s="47">
        <f t="shared" si="29"/>
        <v>0.28143455000803624</v>
      </c>
      <c r="G514" s="51">
        <f>'NEG Commercial'!M514</f>
        <v>2</v>
      </c>
      <c r="H514" s="48">
        <f t="shared" si="30"/>
        <v>1.3912462784162053E-5</v>
      </c>
      <c r="I514" s="48">
        <f t="shared" si="31"/>
        <v>0.99920698962130916</v>
      </c>
      <c r="K514" s="72"/>
      <c r="L514" s="72"/>
    </row>
    <row r="515" spans="2:12" x14ac:dyDescent="0.2">
      <c r="B515" s="44">
        <f>'NEG Commercial'!K515</f>
        <v>13039</v>
      </c>
      <c r="C515" s="45">
        <f>IF('NEG Commercial NonWin'!B515&gt;40,40*(Rates!$E$13+Rates!$E$17)+('NEG Commercial NonWin'!B515-40)*(Rates!$E$13+Rates!$E$19),'NEG Commercial NonWin'!B515*(Rates!$E$13+Rates!$E$17))+Rates!$E$26</f>
        <v>7425.9722700000002</v>
      </c>
      <c r="D515" s="45">
        <f>IF('NEG Commercial NonWin'!B515&gt;40,40*(Rates!$F$13+Rates!$F$17)+('NEG Commercial NonWin'!B515-40)*(Rates!$F$13+Rates!$F$19),'NEG Commercial NonWin'!B515*(Rates!$F$13+Rates!$F$17))+Rates!$F$26</f>
        <v>9515.9935800000003</v>
      </c>
      <c r="E515" s="46">
        <f t="shared" si="28"/>
        <v>2090.0213100000001</v>
      </c>
      <c r="F515" s="47">
        <f t="shared" si="29"/>
        <v>0.28144749724469414</v>
      </c>
      <c r="G515" s="51">
        <f>'NEG Commercial'!M515</f>
        <v>1</v>
      </c>
      <c r="H515" s="48">
        <f t="shared" si="30"/>
        <v>6.9562313920810263E-6</v>
      </c>
      <c r="I515" s="48">
        <f t="shared" si="31"/>
        <v>0.99921394585270129</v>
      </c>
      <c r="K515" s="72"/>
      <c r="L515" s="72"/>
    </row>
    <row r="516" spans="2:12" x14ac:dyDescent="0.2">
      <c r="B516" s="44">
        <f>'NEG Commercial'!K516</f>
        <v>13079</v>
      </c>
      <c r="C516" s="45">
        <f>IF('NEG Commercial NonWin'!B516&gt;40,40*(Rates!$E$13+Rates!$E$17)+('NEG Commercial NonWin'!B516-40)*(Rates!$E$13+Rates!$E$19),'NEG Commercial NonWin'!B516*(Rates!$E$13+Rates!$E$17))+Rates!$E$26</f>
        <v>7448.6174700000001</v>
      </c>
      <c r="D516" s="45">
        <f>IF('NEG Commercial NonWin'!B516&gt;40,40*(Rates!$F$13+Rates!$F$17)+('NEG Commercial NonWin'!B516-40)*(Rates!$F$13+Rates!$F$19),'NEG Commercial NonWin'!B516*(Rates!$F$13+Rates!$F$17))+Rates!$F$26</f>
        <v>9545.0503799999988</v>
      </c>
      <c r="E516" s="46">
        <f t="shared" si="28"/>
        <v>2096.4329099999986</v>
      </c>
      <c r="F516" s="47">
        <f t="shared" si="29"/>
        <v>0.28145262103250396</v>
      </c>
      <c r="G516" s="51">
        <f>'NEG Commercial'!M516</f>
        <v>1</v>
      </c>
      <c r="H516" s="48">
        <f t="shared" si="30"/>
        <v>6.9562313920810263E-6</v>
      </c>
      <c r="I516" s="48">
        <f t="shared" si="31"/>
        <v>0.99922090208409342</v>
      </c>
      <c r="K516" s="72"/>
      <c r="L516" s="72"/>
    </row>
    <row r="517" spans="2:12" x14ac:dyDescent="0.2">
      <c r="B517" s="44">
        <f>'NEG Commercial'!K517</f>
        <v>13159</v>
      </c>
      <c r="C517" s="45">
        <f>IF('NEG Commercial NonWin'!B517&gt;40,40*(Rates!$E$13+Rates!$E$17)+('NEG Commercial NonWin'!B517-40)*(Rates!$E$13+Rates!$E$19),'NEG Commercial NonWin'!B517*(Rates!$E$13+Rates!$E$17))+Rates!$E$26</f>
        <v>7493.90787</v>
      </c>
      <c r="D517" s="45">
        <f>IF('NEG Commercial NonWin'!B517&gt;40,40*(Rates!$F$13+Rates!$F$17)+('NEG Commercial NonWin'!B517-40)*(Rates!$F$13+Rates!$F$19),'NEG Commercial NonWin'!B517*(Rates!$F$13+Rates!$F$17))+Rates!$F$26</f>
        <v>9603.1639799999994</v>
      </c>
      <c r="E517" s="46">
        <f t="shared" si="28"/>
        <v>2109.2561099999994</v>
      </c>
      <c r="F517" s="47">
        <f t="shared" si="29"/>
        <v>0.28146277570930417</v>
      </c>
      <c r="G517" s="51">
        <f>'NEG Commercial'!M517</f>
        <v>1</v>
      </c>
      <c r="H517" s="48">
        <f t="shared" si="30"/>
        <v>6.9562313920810263E-6</v>
      </c>
      <c r="I517" s="48">
        <f t="shared" si="31"/>
        <v>0.99922785831548555</v>
      </c>
      <c r="K517" s="72"/>
      <c r="L517" s="72"/>
    </row>
    <row r="518" spans="2:12" x14ac:dyDescent="0.2">
      <c r="B518" s="44">
        <f>'NEG Commercial'!K518</f>
        <v>13199</v>
      </c>
      <c r="C518" s="45">
        <f>IF('NEG Commercial NonWin'!B518&gt;40,40*(Rates!$E$13+Rates!$E$17)+('NEG Commercial NonWin'!B518-40)*(Rates!$E$13+Rates!$E$19),'NEG Commercial NonWin'!B518*(Rates!$E$13+Rates!$E$17))+Rates!$E$26</f>
        <v>7516.5530699999999</v>
      </c>
      <c r="D518" s="45">
        <f>IF('NEG Commercial NonWin'!B518&gt;40,40*(Rates!$F$13+Rates!$F$17)+('NEG Commercial NonWin'!B518-40)*(Rates!$F$13+Rates!$F$19),'NEG Commercial NonWin'!B518*(Rates!$F$13+Rates!$F$17))+Rates!$F$26</f>
        <v>9632.2207799999996</v>
      </c>
      <c r="E518" s="46">
        <f t="shared" si="28"/>
        <v>2115.6677099999997</v>
      </c>
      <c r="F518" s="47">
        <f t="shared" si="29"/>
        <v>0.28146780715804881</v>
      </c>
      <c r="G518" s="51">
        <f>'NEG Commercial'!M518</f>
        <v>1</v>
      </c>
      <c r="H518" s="48">
        <f t="shared" si="30"/>
        <v>6.9562313920810263E-6</v>
      </c>
      <c r="I518" s="48">
        <f t="shared" si="31"/>
        <v>0.99923481454687768</v>
      </c>
      <c r="K518" s="72"/>
      <c r="L518" s="72"/>
    </row>
    <row r="519" spans="2:12" x14ac:dyDescent="0.2">
      <c r="B519" s="44">
        <f>'NEG Commercial'!K519</f>
        <v>13219</v>
      </c>
      <c r="C519" s="45">
        <f>IF('NEG Commercial NonWin'!B519&gt;40,40*(Rates!$E$13+Rates!$E$17)+('NEG Commercial NonWin'!B519-40)*(Rates!$E$13+Rates!$E$19),'NEG Commercial NonWin'!B519*(Rates!$E$13+Rates!$E$17))+Rates!$E$26</f>
        <v>7527.8756700000004</v>
      </c>
      <c r="D519" s="45">
        <f>IF('NEG Commercial NonWin'!B519&gt;40,40*(Rates!$F$13+Rates!$F$17)+('NEG Commercial NonWin'!B519-40)*(Rates!$F$13+Rates!$F$19),'NEG Commercial NonWin'!B519*(Rates!$F$13+Rates!$F$17))+Rates!$F$26</f>
        <v>9646.7491799999989</v>
      </c>
      <c r="E519" s="46">
        <f t="shared" ref="E519:E582" si="32">D519-C519</f>
        <v>2118.8735099999985</v>
      </c>
      <c r="F519" s="47">
        <f t="shared" ref="F519:F582" si="33">E519/C519</f>
        <v>0.28147031153079582</v>
      </c>
      <c r="G519" s="51">
        <f>'NEG Commercial'!M519</f>
        <v>2</v>
      </c>
      <c r="H519" s="48">
        <f t="shared" si="30"/>
        <v>1.3912462784162053E-5</v>
      </c>
      <c r="I519" s="48">
        <f t="shared" si="31"/>
        <v>0.99924872700966183</v>
      </c>
      <c r="K519" s="72"/>
      <c r="L519" s="72"/>
    </row>
    <row r="520" spans="2:12" x14ac:dyDescent="0.2">
      <c r="B520" s="44">
        <f>'NEG Commercial'!K520</f>
        <v>13239</v>
      </c>
      <c r="C520" s="45">
        <f>IF('NEG Commercial NonWin'!B520&gt;40,40*(Rates!$E$13+Rates!$E$17)+('NEG Commercial NonWin'!B520-40)*(Rates!$E$13+Rates!$E$19),'NEG Commercial NonWin'!B520*(Rates!$E$13+Rates!$E$17))+Rates!$E$26</f>
        <v>7539.1982699999999</v>
      </c>
      <c r="D520" s="45">
        <f>IF('NEG Commercial NonWin'!B520&gt;40,40*(Rates!$F$13+Rates!$F$17)+('NEG Commercial NonWin'!B520-40)*(Rates!$F$13+Rates!$F$19),'NEG Commercial NonWin'!B520*(Rates!$F$13+Rates!$F$17))+Rates!$F$26</f>
        <v>9661.2775799999999</v>
      </c>
      <c r="E520" s="46">
        <f t="shared" si="32"/>
        <v>2122.0793100000001</v>
      </c>
      <c r="F520" s="47">
        <f t="shared" si="33"/>
        <v>0.2814728083812551</v>
      </c>
      <c r="G520" s="51">
        <f>'NEG Commercial'!M520</f>
        <v>1</v>
      </c>
      <c r="H520" s="48">
        <f t="shared" ref="H520:H583" si="34">G520/SUM($G$6:$G$618)</f>
        <v>6.9562313920810263E-6</v>
      </c>
      <c r="I520" s="48">
        <f t="shared" ref="I520:I583" si="35">H520+I519</f>
        <v>0.99925568324105396</v>
      </c>
      <c r="K520" s="72"/>
      <c r="L520" s="72"/>
    </row>
    <row r="521" spans="2:12" x14ac:dyDescent="0.2">
      <c r="B521" s="44">
        <f>'NEG Commercial'!K521</f>
        <v>13319</v>
      </c>
      <c r="C521" s="45">
        <f>IF('NEG Commercial NonWin'!B521&gt;40,40*(Rates!$E$13+Rates!$E$17)+('NEG Commercial NonWin'!B521-40)*(Rates!$E$13+Rates!$E$19),'NEG Commercial NonWin'!B521*(Rates!$E$13+Rates!$E$17))+Rates!$E$26</f>
        <v>7584.4886699999997</v>
      </c>
      <c r="D521" s="45">
        <f>IF('NEG Commercial NonWin'!B521&gt;40,40*(Rates!$F$13+Rates!$F$17)+('NEG Commercial NonWin'!B521-40)*(Rates!$F$13+Rates!$F$19),'NEG Commercial NonWin'!B521*(Rates!$F$13+Rates!$F$17))+Rates!$F$26</f>
        <v>9719.3911799999987</v>
      </c>
      <c r="E521" s="46">
        <f t="shared" si="32"/>
        <v>2134.902509999999</v>
      </c>
      <c r="F521" s="47">
        <f t="shared" si="33"/>
        <v>0.28148272123399443</v>
      </c>
      <c r="G521" s="51">
        <f>'NEG Commercial'!M521</f>
        <v>1</v>
      </c>
      <c r="H521" s="48">
        <f t="shared" si="34"/>
        <v>6.9562313920810263E-6</v>
      </c>
      <c r="I521" s="48">
        <f t="shared" si="35"/>
        <v>0.99926263947244609</v>
      </c>
      <c r="K521" s="72"/>
      <c r="L521" s="72"/>
    </row>
    <row r="522" spans="2:12" x14ac:dyDescent="0.2">
      <c r="B522" s="44">
        <f>'NEG Commercial'!K522</f>
        <v>13339</v>
      </c>
      <c r="C522" s="45">
        <f>IF('NEG Commercial NonWin'!B522&gt;40,40*(Rates!$E$13+Rates!$E$17)+('NEG Commercial NonWin'!B522-40)*(Rates!$E$13+Rates!$E$19),'NEG Commercial NonWin'!B522*(Rates!$E$13+Rates!$E$17))+Rates!$E$26</f>
        <v>7595.8112700000001</v>
      </c>
      <c r="D522" s="45">
        <f>IF('NEG Commercial NonWin'!B522&gt;40,40*(Rates!$F$13+Rates!$F$17)+('NEG Commercial NonWin'!B522-40)*(Rates!$F$13+Rates!$F$19),'NEG Commercial NonWin'!B522*(Rates!$F$13+Rates!$F$17))+Rates!$F$26</f>
        <v>9733.9195799999998</v>
      </c>
      <c r="E522" s="46">
        <f t="shared" si="32"/>
        <v>2138.1083099999996</v>
      </c>
      <c r="F522" s="47">
        <f t="shared" si="33"/>
        <v>0.28148518097659364</v>
      </c>
      <c r="G522" s="51">
        <f>'NEG Commercial'!M522</f>
        <v>1</v>
      </c>
      <c r="H522" s="48">
        <f t="shared" si="34"/>
        <v>6.9562313920810263E-6</v>
      </c>
      <c r="I522" s="48">
        <f t="shared" si="35"/>
        <v>0.99926959570383822</v>
      </c>
      <c r="K522" s="72"/>
      <c r="L522" s="72"/>
    </row>
    <row r="523" spans="2:12" x14ac:dyDescent="0.2">
      <c r="B523" s="44">
        <f>'NEG Commercial'!K523</f>
        <v>13379</v>
      </c>
      <c r="C523" s="45">
        <f>IF('NEG Commercial NonWin'!B523&gt;40,40*(Rates!$E$13+Rates!$E$17)+('NEG Commercial NonWin'!B523-40)*(Rates!$E$13+Rates!$E$19),'NEG Commercial NonWin'!B523*(Rates!$E$13+Rates!$E$17))+Rates!$E$26</f>
        <v>7618.4564700000001</v>
      </c>
      <c r="D523" s="45">
        <f>IF('NEG Commercial NonWin'!B523&gt;40,40*(Rates!$F$13+Rates!$F$17)+('NEG Commercial NonWin'!B523-40)*(Rates!$F$13+Rates!$F$19),'NEG Commercial NonWin'!B523*(Rates!$F$13+Rates!$F$17))+Rates!$F$26</f>
        <v>9762.9763800000001</v>
      </c>
      <c r="E523" s="46">
        <f t="shared" si="32"/>
        <v>2144.51991</v>
      </c>
      <c r="F523" s="47">
        <f t="shared" si="33"/>
        <v>0.28149007852767843</v>
      </c>
      <c r="G523" s="51">
        <f>'NEG Commercial'!M523</f>
        <v>1</v>
      </c>
      <c r="H523" s="48">
        <f t="shared" si="34"/>
        <v>6.9562313920810263E-6</v>
      </c>
      <c r="I523" s="48">
        <f t="shared" si="35"/>
        <v>0.99927655193523035</v>
      </c>
      <c r="K523" s="72"/>
      <c r="L523" s="72"/>
    </row>
    <row r="524" spans="2:12" x14ac:dyDescent="0.2">
      <c r="B524" s="44">
        <f>'NEG Commercial'!K524</f>
        <v>13479</v>
      </c>
      <c r="C524" s="45">
        <f>IF('NEG Commercial NonWin'!B524&gt;40,40*(Rates!$E$13+Rates!$E$17)+('NEG Commercial NonWin'!B524-40)*(Rates!$E$13+Rates!$E$19),'NEG Commercial NonWin'!B524*(Rates!$E$13+Rates!$E$17))+Rates!$E$26</f>
        <v>7675.0694700000004</v>
      </c>
      <c r="D524" s="45">
        <f>IF('NEG Commercial NonWin'!B524&gt;40,40*(Rates!$F$13+Rates!$F$17)+('NEG Commercial NonWin'!B524-40)*(Rates!$F$13+Rates!$F$19),'NEG Commercial NonWin'!B524*(Rates!$F$13+Rates!$F$17))+Rates!$F$26</f>
        <v>9835.6183799999999</v>
      </c>
      <c r="E524" s="46">
        <f t="shared" si="32"/>
        <v>2160.5489099999995</v>
      </c>
      <c r="F524" s="47">
        <f t="shared" si="33"/>
        <v>0.28150219596644244</v>
      </c>
      <c r="G524" s="51">
        <f>'NEG Commercial'!M524</f>
        <v>1</v>
      </c>
      <c r="H524" s="48">
        <f t="shared" si="34"/>
        <v>6.9562313920810263E-6</v>
      </c>
      <c r="I524" s="48">
        <f t="shared" si="35"/>
        <v>0.99928350816662248</v>
      </c>
      <c r="K524" s="72"/>
      <c r="L524" s="72"/>
    </row>
    <row r="525" spans="2:12" x14ac:dyDescent="0.2">
      <c r="B525" s="44">
        <f>'NEG Commercial'!K525</f>
        <v>13499</v>
      </c>
      <c r="C525" s="45">
        <f>IF('NEG Commercial NonWin'!B525&gt;40,40*(Rates!$E$13+Rates!$E$17)+('NEG Commercial NonWin'!B525-40)*(Rates!$E$13+Rates!$E$19),'NEG Commercial NonWin'!B525*(Rates!$E$13+Rates!$E$17))+Rates!$E$26</f>
        <v>7686.3920699999999</v>
      </c>
      <c r="D525" s="45">
        <f>IF('NEG Commercial NonWin'!B525&gt;40,40*(Rates!$F$13+Rates!$F$17)+('NEG Commercial NonWin'!B525-40)*(Rates!$F$13+Rates!$F$19),'NEG Commercial NonWin'!B525*(Rates!$F$13+Rates!$F$17))+Rates!$F$26</f>
        <v>9850.1467799999991</v>
      </c>
      <c r="E525" s="46">
        <f t="shared" si="32"/>
        <v>2163.7547099999992</v>
      </c>
      <c r="F525" s="47">
        <f t="shared" si="33"/>
        <v>0.28150459803438044</v>
      </c>
      <c r="G525" s="51">
        <f>'NEG Commercial'!M525</f>
        <v>1</v>
      </c>
      <c r="H525" s="48">
        <f t="shared" si="34"/>
        <v>6.9562313920810263E-6</v>
      </c>
      <c r="I525" s="48">
        <f t="shared" si="35"/>
        <v>0.99929046439801461</v>
      </c>
      <c r="K525" s="72"/>
      <c r="L525" s="72"/>
    </row>
    <row r="526" spans="2:12" x14ac:dyDescent="0.2">
      <c r="B526" s="44">
        <f>'NEG Commercial'!K526</f>
        <v>13639</v>
      </c>
      <c r="C526" s="45">
        <f>IF('NEG Commercial NonWin'!B526&gt;40,40*(Rates!$E$13+Rates!$E$17)+('NEG Commercial NonWin'!B526-40)*(Rates!$E$13+Rates!$E$19),'NEG Commercial NonWin'!B526*(Rates!$E$13+Rates!$E$17))+Rates!$E$26</f>
        <v>7765.6502700000001</v>
      </c>
      <c r="D526" s="45">
        <f>IF('NEG Commercial NonWin'!B526&gt;40,40*(Rates!$F$13+Rates!$F$17)+('NEG Commercial NonWin'!B526-40)*(Rates!$F$13+Rates!$F$19),'NEG Commercial NonWin'!B526*(Rates!$F$13+Rates!$F$17))+Rates!$F$26</f>
        <v>9951.8455799999992</v>
      </c>
      <c r="E526" s="46">
        <f t="shared" si="32"/>
        <v>2186.1953099999992</v>
      </c>
      <c r="F526" s="47">
        <f t="shared" si="33"/>
        <v>0.28152121638102034</v>
      </c>
      <c r="G526" s="51">
        <f>'NEG Commercial'!M526</f>
        <v>1</v>
      </c>
      <c r="H526" s="48">
        <f t="shared" si="34"/>
        <v>6.9562313920810263E-6</v>
      </c>
      <c r="I526" s="48">
        <f t="shared" si="35"/>
        <v>0.99929742062940674</v>
      </c>
      <c r="K526" s="72"/>
      <c r="L526" s="72"/>
    </row>
    <row r="527" spans="2:12" x14ac:dyDescent="0.2">
      <c r="B527" s="44">
        <f>'NEG Commercial'!K527</f>
        <v>13659</v>
      </c>
      <c r="C527" s="45">
        <f>IF('NEG Commercial NonWin'!B527&gt;40,40*(Rates!$E$13+Rates!$E$17)+('NEG Commercial NonWin'!B527-40)*(Rates!$E$13+Rates!$E$19),'NEG Commercial NonWin'!B527*(Rates!$E$13+Rates!$E$17))+Rates!$E$26</f>
        <v>7776.9728700000005</v>
      </c>
      <c r="D527" s="45">
        <f>IF('NEG Commercial NonWin'!B527&gt;40,40*(Rates!$F$13+Rates!$F$17)+('NEG Commercial NonWin'!B527-40)*(Rates!$F$13+Rates!$F$19),'NEG Commercial NonWin'!B527*(Rates!$F$13+Rates!$F$17))+Rates!$F$26</f>
        <v>9966.3739800000003</v>
      </c>
      <c r="E527" s="46">
        <f t="shared" si="32"/>
        <v>2189.4011099999998</v>
      </c>
      <c r="F527" s="47">
        <f t="shared" si="33"/>
        <v>0.28152356277925394</v>
      </c>
      <c r="G527" s="51">
        <f>'NEG Commercial'!M527</f>
        <v>1</v>
      </c>
      <c r="H527" s="48">
        <f t="shared" si="34"/>
        <v>6.9562313920810263E-6</v>
      </c>
      <c r="I527" s="48">
        <f t="shared" si="35"/>
        <v>0.99930437686079887</v>
      </c>
      <c r="K527" s="72"/>
      <c r="L527" s="72"/>
    </row>
    <row r="528" spans="2:12" x14ac:dyDescent="0.2">
      <c r="B528" s="44">
        <f>'NEG Commercial'!K528</f>
        <v>13779</v>
      </c>
      <c r="C528" s="45">
        <f>IF('NEG Commercial NonWin'!B528&gt;40,40*(Rates!$E$13+Rates!$E$17)+('NEG Commercial NonWin'!B528-40)*(Rates!$E$13+Rates!$E$19),'NEG Commercial NonWin'!B528*(Rates!$E$13+Rates!$E$17))+Rates!$E$26</f>
        <v>7844.9084700000003</v>
      </c>
      <c r="D528" s="45">
        <f>IF('NEG Commercial NonWin'!B528&gt;40,40*(Rates!$F$13+Rates!$F$17)+('NEG Commercial NonWin'!B528-40)*(Rates!$F$13+Rates!$F$19),'NEG Commercial NonWin'!B528*(Rates!$F$13+Rates!$F$17))+Rates!$F$26</f>
        <v>10053.544379999999</v>
      </c>
      <c r="E528" s="46">
        <f t="shared" si="32"/>
        <v>2208.6359099999991</v>
      </c>
      <c r="F528" s="47">
        <f t="shared" si="33"/>
        <v>0.28153749893273122</v>
      </c>
      <c r="G528" s="51">
        <f>'NEG Commercial'!M528</f>
        <v>1</v>
      </c>
      <c r="H528" s="48">
        <f t="shared" si="34"/>
        <v>6.9562313920810263E-6</v>
      </c>
      <c r="I528" s="48">
        <f t="shared" si="35"/>
        <v>0.999311333092191</v>
      </c>
      <c r="K528" s="72"/>
      <c r="L528" s="72"/>
    </row>
    <row r="529" spans="2:12" x14ac:dyDescent="0.2">
      <c r="B529" s="44">
        <f>'NEG Commercial'!K529</f>
        <v>13799</v>
      </c>
      <c r="C529" s="45">
        <f>IF('NEG Commercial NonWin'!B529&gt;40,40*(Rates!$E$13+Rates!$E$17)+('NEG Commercial NonWin'!B529-40)*(Rates!$E$13+Rates!$E$19),'NEG Commercial NonWin'!B529*(Rates!$E$13+Rates!$E$17))+Rates!$E$26</f>
        <v>7856.2310699999998</v>
      </c>
      <c r="D529" s="45">
        <f>IF('NEG Commercial NonWin'!B529&gt;40,40*(Rates!$F$13+Rates!$F$17)+('NEG Commercial NonWin'!B529-40)*(Rates!$F$13+Rates!$F$19),'NEG Commercial NonWin'!B529*(Rates!$F$13+Rates!$F$17))+Rates!$F$26</f>
        <v>10068.07278</v>
      </c>
      <c r="E529" s="46">
        <f t="shared" si="32"/>
        <v>2211.8417100000006</v>
      </c>
      <c r="F529" s="47">
        <f t="shared" si="33"/>
        <v>0.28153979819231573</v>
      </c>
      <c r="G529" s="51">
        <f>'NEG Commercial'!M529</f>
        <v>2</v>
      </c>
      <c r="H529" s="48">
        <f t="shared" si="34"/>
        <v>1.3912462784162053E-5</v>
      </c>
      <c r="I529" s="48">
        <f t="shared" si="35"/>
        <v>0.99932524555497515</v>
      </c>
      <c r="K529" s="72"/>
      <c r="L529" s="72"/>
    </row>
    <row r="530" spans="2:12" x14ac:dyDescent="0.2">
      <c r="B530" s="44">
        <f>'NEG Commercial'!K530</f>
        <v>13859</v>
      </c>
      <c r="C530" s="45">
        <f>IF('NEG Commercial NonWin'!B530&gt;40,40*(Rates!$E$13+Rates!$E$17)+('NEG Commercial NonWin'!B530-40)*(Rates!$E$13+Rates!$E$19),'NEG Commercial NonWin'!B530*(Rates!$E$13+Rates!$E$17))+Rates!$E$26</f>
        <v>7890.1988700000002</v>
      </c>
      <c r="D530" s="45">
        <f>IF('NEG Commercial NonWin'!B530&gt;40,40*(Rates!$F$13+Rates!$F$17)+('NEG Commercial NonWin'!B530-40)*(Rates!$F$13+Rates!$F$19),'NEG Commercial NonWin'!B530*(Rates!$F$13+Rates!$F$17))+Rates!$F$26</f>
        <v>10111.65798</v>
      </c>
      <c r="E530" s="46">
        <f t="shared" si="32"/>
        <v>2221.4591099999998</v>
      </c>
      <c r="F530" s="47">
        <f t="shared" si="33"/>
        <v>0.28154665637724285</v>
      </c>
      <c r="G530" s="51">
        <f>'NEG Commercial'!M530</f>
        <v>1</v>
      </c>
      <c r="H530" s="48">
        <f t="shared" si="34"/>
        <v>6.9562313920810263E-6</v>
      </c>
      <c r="I530" s="48">
        <f t="shared" si="35"/>
        <v>0.99933220178636728</v>
      </c>
      <c r="K530" s="72"/>
      <c r="L530" s="72"/>
    </row>
    <row r="531" spans="2:12" x14ac:dyDescent="0.2">
      <c r="B531" s="44">
        <f>'NEG Commercial'!K531</f>
        <v>14019</v>
      </c>
      <c r="C531" s="45">
        <f>IF('NEG Commercial NonWin'!B531&gt;40,40*(Rates!$E$13+Rates!$E$17)+('NEG Commercial NonWin'!B531-40)*(Rates!$E$13+Rates!$E$19),'NEG Commercial NonWin'!B531*(Rates!$E$13+Rates!$E$17))+Rates!$E$26</f>
        <v>7980.7796699999999</v>
      </c>
      <c r="D531" s="45">
        <f>IF('NEG Commercial NonWin'!B531&gt;40,40*(Rates!$F$13+Rates!$F$17)+('NEG Commercial NonWin'!B531-40)*(Rates!$F$13+Rates!$F$19),'NEG Commercial NonWin'!B531*(Rates!$F$13+Rates!$F$17))+Rates!$F$26</f>
        <v>10227.885179999999</v>
      </c>
      <c r="E531" s="46">
        <f t="shared" si="32"/>
        <v>2247.1055099999994</v>
      </c>
      <c r="F531" s="47">
        <f t="shared" si="33"/>
        <v>0.28156465945889214</v>
      </c>
      <c r="G531" s="51">
        <f>'NEG Commercial'!M531</f>
        <v>1</v>
      </c>
      <c r="H531" s="48">
        <f t="shared" si="34"/>
        <v>6.9562313920810263E-6</v>
      </c>
      <c r="I531" s="48">
        <f t="shared" si="35"/>
        <v>0.99933915801775941</v>
      </c>
      <c r="K531" s="72"/>
      <c r="L531" s="72"/>
    </row>
    <row r="532" spans="2:12" x14ac:dyDescent="0.2">
      <c r="B532" s="44">
        <f>'NEG Commercial'!K532</f>
        <v>14099</v>
      </c>
      <c r="C532" s="45">
        <f>IF('NEG Commercial NonWin'!B532&gt;40,40*(Rates!$E$13+Rates!$E$17)+('NEG Commercial NonWin'!B532-40)*(Rates!$E$13+Rates!$E$19),'NEG Commercial NonWin'!B532*(Rates!$E$13+Rates!$E$17))+Rates!$E$26</f>
        <v>8026.0700699999998</v>
      </c>
      <c r="D532" s="45">
        <f>IF('NEG Commercial NonWin'!B532&gt;40,40*(Rates!$F$13+Rates!$F$17)+('NEG Commercial NonWin'!B532-40)*(Rates!$F$13+Rates!$F$19),'NEG Commercial NonWin'!B532*(Rates!$F$13+Rates!$F$17))+Rates!$F$26</f>
        <v>10285.99878</v>
      </c>
      <c r="E532" s="46">
        <f t="shared" si="32"/>
        <v>2259.9287100000001</v>
      </c>
      <c r="F532" s="47">
        <f t="shared" si="33"/>
        <v>0.28157350861503261</v>
      </c>
      <c r="G532" s="51">
        <f>'NEG Commercial'!M532</f>
        <v>1</v>
      </c>
      <c r="H532" s="48">
        <f t="shared" si="34"/>
        <v>6.9562313920810263E-6</v>
      </c>
      <c r="I532" s="48">
        <f t="shared" si="35"/>
        <v>0.99934611424915154</v>
      </c>
      <c r="K532" s="72"/>
      <c r="L532" s="72"/>
    </row>
    <row r="533" spans="2:12" x14ac:dyDescent="0.2">
      <c r="B533" s="44">
        <f>'NEG Commercial'!K533</f>
        <v>14119</v>
      </c>
      <c r="C533" s="45">
        <f>IF('NEG Commercial NonWin'!B533&gt;40,40*(Rates!$E$13+Rates!$E$17)+('NEG Commercial NonWin'!B533-40)*(Rates!$E$13+Rates!$E$19),'NEG Commercial NonWin'!B533*(Rates!$E$13+Rates!$E$17))+Rates!$E$26</f>
        <v>8037.3926700000002</v>
      </c>
      <c r="D533" s="45">
        <f>IF('NEG Commercial NonWin'!B533&gt;40,40*(Rates!$F$13+Rates!$F$17)+('NEG Commercial NonWin'!B533-40)*(Rates!$F$13+Rates!$F$19),'NEG Commercial NonWin'!B533*(Rates!$F$13+Rates!$F$17))+Rates!$F$26</f>
        <v>10300.527179999999</v>
      </c>
      <c r="E533" s="46">
        <f t="shared" si="32"/>
        <v>2263.134509999999</v>
      </c>
      <c r="F533" s="47">
        <f t="shared" si="33"/>
        <v>0.2815757053213625</v>
      </c>
      <c r="G533" s="51">
        <f>'NEG Commercial'!M533</f>
        <v>1</v>
      </c>
      <c r="H533" s="48">
        <f t="shared" si="34"/>
        <v>6.9562313920810263E-6</v>
      </c>
      <c r="I533" s="48">
        <f t="shared" si="35"/>
        <v>0.99935307048054367</v>
      </c>
      <c r="K533" s="72"/>
      <c r="L533" s="72"/>
    </row>
    <row r="534" spans="2:12" x14ac:dyDescent="0.2">
      <c r="B534" s="44">
        <f>'NEG Commercial'!K534</f>
        <v>14159</v>
      </c>
      <c r="C534" s="45">
        <f>IF('NEG Commercial NonWin'!B534&gt;40,40*(Rates!$E$13+Rates!$E$17)+('NEG Commercial NonWin'!B534-40)*(Rates!$E$13+Rates!$E$19),'NEG Commercial NonWin'!B534*(Rates!$E$13+Rates!$E$17))+Rates!$E$26</f>
        <v>8060.0378700000001</v>
      </c>
      <c r="D534" s="45">
        <f>IF('NEG Commercial NonWin'!B534&gt;40,40*(Rates!$F$13+Rates!$F$17)+('NEG Commercial NonWin'!B534-40)*(Rates!$F$13+Rates!$F$19),'NEG Commercial NonWin'!B534*(Rates!$F$13+Rates!$F$17))+Rates!$F$26</f>
        <v>10329.583979999999</v>
      </c>
      <c r="E534" s="46">
        <f t="shared" si="32"/>
        <v>2269.5461099999993</v>
      </c>
      <c r="F534" s="47">
        <f t="shared" si="33"/>
        <v>0.28158008021865527</v>
      </c>
      <c r="G534" s="51">
        <f>'NEG Commercial'!M534</f>
        <v>1</v>
      </c>
      <c r="H534" s="48">
        <f t="shared" si="34"/>
        <v>6.9562313920810263E-6</v>
      </c>
      <c r="I534" s="48">
        <f t="shared" si="35"/>
        <v>0.9993600267119358</v>
      </c>
      <c r="K534" s="72"/>
      <c r="L534" s="72"/>
    </row>
    <row r="535" spans="2:12" x14ac:dyDescent="0.2">
      <c r="B535" s="44">
        <f>'NEG Commercial'!K535</f>
        <v>14199</v>
      </c>
      <c r="C535" s="45">
        <f>IF('NEG Commercial NonWin'!B535&gt;40,40*(Rates!$E$13+Rates!$E$17)+('NEG Commercial NonWin'!B535-40)*(Rates!$E$13+Rates!$E$19),'NEG Commercial NonWin'!B535*(Rates!$E$13+Rates!$E$17))+Rates!$E$26</f>
        <v>8082.68307</v>
      </c>
      <c r="D535" s="45">
        <f>IF('NEG Commercial NonWin'!B535&gt;40,40*(Rates!$F$13+Rates!$F$17)+('NEG Commercial NonWin'!B535-40)*(Rates!$F$13+Rates!$F$19),'NEG Commercial NonWin'!B535*(Rates!$F$13+Rates!$F$17))+Rates!$F$26</f>
        <v>10358.64078</v>
      </c>
      <c r="E535" s="46">
        <f t="shared" si="32"/>
        <v>2275.9577099999997</v>
      </c>
      <c r="F535" s="47">
        <f t="shared" si="33"/>
        <v>0.28158443060170607</v>
      </c>
      <c r="G535" s="51">
        <f>'NEG Commercial'!M535</f>
        <v>1</v>
      </c>
      <c r="H535" s="48">
        <f t="shared" si="34"/>
        <v>6.9562313920810263E-6</v>
      </c>
      <c r="I535" s="48">
        <f t="shared" si="35"/>
        <v>0.99936698294332793</v>
      </c>
      <c r="K535" s="72"/>
      <c r="L535" s="72"/>
    </row>
    <row r="536" spans="2:12" x14ac:dyDescent="0.2">
      <c r="B536" s="44">
        <f>'NEG Commercial'!K536</f>
        <v>14419</v>
      </c>
      <c r="C536" s="45">
        <f>IF('NEG Commercial NonWin'!B536&gt;40,40*(Rates!$E$13+Rates!$E$17)+('NEG Commercial NonWin'!B536-40)*(Rates!$E$13+Rates!$E$19),'NEG Commercial NonWin'!B536*(Rates!$E$13+Rates!$E$17))+Rates!$E$26</f>
        <v>8207.231670000001</v>
      </c>
      <c r="D536" s="45">
        <f>IF('NEG Commercial NonWin'!B536&gt;40,40*(Rates!$F$13+Rates!$F$17)+('NEG Commercial NonWin'!B536-40)*(Rates!$F$13+Rates!$F$19),'NEG Commercial NonWin'!B536*(Rates!$F$13+Rates!$F$17))+Rates!$F$26</f>
        <v>10518.45318</v>
      </c>
      <c r="E536" s="46">
        <f t="shared" si="32"/>
        <v>2311.2215099999994</v>
      </c>
      <c r="F536" s="47">
        <f t="shared" si="33"/>
        <v>0.28160792858427974</v>
      </c>
      <c r="G536" s="51">
        <f>'NEG Commercial'!M536</f>
        <v>1</v>
      </c>
      <c r="H536" s="48">
        <f t="shared" si="34"/>
        <v>6.9562313920810263E-6</v>
      </c>
      <c r="I536" s="48">
        <f t="shared" si="35"/>
        <v>0.99937393917472006</v>
      </c>
      <c r="K536" s="72"/>
      <c r="L536" s="72"/>
    </row>
    <row r="537" spans="2:12" x14ac:dyDescent="0.2">
      <c r="B537" s="44">
        <f>'NEG Commercial'!K537</f>
        <v>14439</v>
      </c>
      <c r="C537" s="45">
        <f>IF('NEG Commercial NonWin'!B537&gt;40,40*(Rates!$E$13+Rates!$E$17)+('NEG Commercial NonWin'!B537-40)*(Rates!$E$13+Rates!$E$19),'NEG Commercial NonWin'!B537*(Rates!$E$13+Rates!$E$17))+Rates!$E$26</f>
        <v>8218.5542700000005</v>
      </c>
      <c r="D537" s="45">
        <f>IF('NEG Commercial NonWin'!B537&gt;40,40*(Rates!$F$13+Rates!$F$17)+('NEG Commercial NonWin'!B537-40)*(Rates!$F$13+Rates!$F$19),'NEG Commercial NonWin'!B537*(Rates!$F$13+Rates!$F$17))+Rates!$F$26</f>
        <v>10532.98158</v>
      </c>
      <c r="E537" s="46">
        <f t="shared" si="32"/>
        <v>2314.4273099999991</v>
      </c>
      <c r="F537" s="47">
        <f t="shared" si="33"/>
        <v>0.28161002944864644</v>
      </c>
      <c r="G537" s="51">
        <f>'NEG Commercial'!M537</f>
        <v>4</v>
      </c>
      <c r="H537" s="48">
        <f t="shared" si="34"/>
        <v>2.7824925568324105E-5</v>
      </c>
      <c r="I537" s="48">
        <f t="shared" si="35"/>
        <v>0.99940176410028836</v>
      </c>
      <c r="K537" s="72"/>
      <c r="L537" s="72"/>
    </row>
    <row r="538" spans="2:12" x14ac:dyDescent="0.2">
      <c r="B538" s="44">
        <f>'NEG Commercial'!K538</f>
        <v>14459</v>
      </c>
      <c r="C538" s="45">
        <f>IF('NEG Commercial NonWin'!B538&gt;40,40*(Rates!$E$13+Rates!$E$17)+('NEG Commercial NonWin'!B538-40)*(Rates!$E$13+Rates!$E$19),'NEG Commercial NonWin'!B538*(Rates!$E$13+Rates!$E$17))+Rates!$E$26</f>
        <v>8229.8768700000001</v>
      </c>
      <c r="D538" s="45">
        <f>IF('NEG Commercial NonWin'!B538&gt;40,40*(Rates!$F$13+Rates!$F$17)+('NEG Commercial NonWin'!B538-40)*(Rates!$F$13+Rates!$F$19),'NEG Commercial NonWin'!B538*(Rates!$F$13+Rates!$F$17))+Rates!$F$26</f>
        <v>10547.509979999999</v>
      </c>
      <c r="E538" s="46">
        <f t="shared" si="32"/>
        <v>2317.6331099999989</v>
      </c>
      <c r="F538" s="47">
        <f t="shared" si="33"/>
        <v>0.28161212453230772</v>
      </c>
      <c r="G538" s="51">
        <f>'NEG Commercial'!M538</f>
        <v>1</v>
      </c>
      <c r="H538" s="48">
        <f t="shared" si="34"/>
        <v>6.9562313920810263E-6</v>
      </c>
      <c r="I538" s="48">
        <f t="shared" si="35"/>
        <v>0.99940872033168049</v>
      </c>
      <c r="K538" s="72"/>
      <c r="L538" s="72"/>
    </row>
    <row r="539" spans="2:12" x14ac:dyDescent="0.2">
      <c r="B539" s="44">
        <f>'NEG Commercial'!K539</f>
        <v>14479</v>
      </c>
      <c r="C539" s="45">
        <f>IF('NEG Commercial NonWin'!B539&gt;40,40*(Rates!$E$13+Rates!$E$17)+('NEG Commercial NonWin'!B539-40)*(Rates!$E$13+Rates!$E$19),'NEG Commercial NonWin'!B539*(Rates!$E$13+Rates!$E$17))+Rates!$E$26</f>
        <v>8241.1994700000014</v>
      </c>
      <c r="D539" s="45">
        <f>IF('NEG Commercial NonWin'!B539&gt;40,40*(Rates!$F$13+Rates!$F$17)+('NEG Commercial NonWin'!B539-40)*(Rates!$F$13+Rates!$F$19),'NEG Commercial NonWin'!B539*(Rates!$F$13+Rates!$F$17))+Rates!$F$26</f>
        <v>10562.03838</v>
      </c>
      <c r="E539" s="46">
        <f t="shared" si="32"/>
        <v>2320.8389099999986</v>
      </c>
      <c r="F539" s="47">
        <f t="shared" si="33"/>
        <v>0.28161421385908986</v>
      </c>
      <c r="G539" s="51">
        <f>'NEG Commercial'!M539</f>
        <v>1</v>
      </c>
      <c r="H539" s="48">
        <f t="shared" si="34"/>
        <v>6.9562313920810263E-6</v>
      </c>
      <c r="I539" s="48">
        <f t="shared" si="35"/>
        <v>0.99941567656307262</v>
      </c>
      <c r="K539" s="72"/>
      <c r="L539" s="72"/>
    </row>
    <row r="540" spans="2:12" x14ac:dyDescent="0.2">
      <c r="B540" s="44">
        <f>'NEG Commercial'!K540</f>
        <v>14519</v>
      </c>
      <c r="C540" s="45">
        <f>IF('NEG Commercial NonWin'!B540&gt;40,40*(Rates!$E$13+Rates!$E$17)+('NEG Commercial NonWin'!B540-40)*(Rates!$E$13+Rates!$E$19),'NEG Commercial NonWin'!B540*(Rates!$E$13+Rates!$E$17))+Rates!$E$26</f>
        <v>8263.8446700000004</v>
      </c>
      <c r="D540" s="45">
        <f>IF('NEG Commercial NonWin'!B540&gt;40,40*(Rates!$F$13+Rates!$F$17)+('NEG Commercial NonWin'!B540-40)*(Rates!$F$13+Rates!$F$19),'NEG Commercial NonWin'!B540*(Rates!$F$13+Rates!$F$17))+Rates!$F$26</f>
        <v>10591.09518</v>
      </c>
      <c r="E540" s="46">
        <f t="shared" si="32"/>
        <v>2327.2505099999998</v>
      </c>
      <c r="F540" s="47">
        <f t="shared" si="33"/>
        <v>0.28161837533667</v>
      </c>
      <c r="G540" s="51">
        <f>'NEG Commercial'!M540</f>
        <v>1</v>
      </c>
      <c r="H540" s="48">
        <f t="shared" si="34"/>
        <v>6.9562313920810263E-6</v>
      </c>
      <c r="I540" s="48">
        <f t="shared" si="35"/>
        <v>0.99942263279446475</v>
      </c>
      <c r="K540" s="72"/>
      <c r="L540" s="72"/>
    </row>
    <row r="541" spans="2:12" x14ac:dyDescent="0.2">
      <c r="B541" s="44">
        <f>'NEG Commercial'!K541</f>
        <v>14619</v>
      </c>
      <c r="C541" s="45">
        <f>IF('NEG Commercial NonWin'!B541&gt;40,40*(Rates!$E$13+Rates!$E$17)+('NEG Commercial NonWin'!B541-40)*(Rates!$E$13+Rates!$E$19),'NEG Commercial NonWin'!B541*(Rates!$E$13+Rates!$E$17))+Rates!$E$26</f>
        <v>8320.4576700000016</v>
      </c>
      <c r="D541" s="45">
        <f>IF('NEG Commercial NonWin'!B541&gt;40,40*(Rates!$F$13+Rates!$F$17)+('NEG Commercial NonWin'!B541-40)*(Rates!$F$13+Rates!$F$19),'NEG Commercial NonWin'!B541*(Rates!$F$13+Rates!$F$17))+Rates!$F$26</f>
        <v>10663.73718</v>
      </c>
      <c r="E541" s="46">
        <f t="shared" si="32"/>
        <v>2343.2795099999985</v>
      </c>
      <c r="F541" s="47">
        <f t="shared" si="33"/>
        <v>0.28162867992813168</v>
      </c>
      <c r="G541" s="51">
        <f>'NEG Commercial'!M541</f>
        <v>2</v>
      </c>
      <c r="H541" s="48">
        <f t="shared" si="34"/>
        <v>1.3912462784162053E-5</v>
      </c>
      <c r="I541" s="48">
        <f t="shared" si="35"/>
        <v>0.9994365452572489</v>
      </c>
      <c r="K541" s="72"/>
      <c r="L541" s="72"/>
    </row>
    <row r="542" spans="2:12" x14ac:dyDescent="0.2">
      <c r="B542" s="44">
        <f>'NEG Commercial'!K542</f>
        <v>14719</v>
      </c>
      <c r="C542" s="45">
        <f>IF('NEG Commercial NonWin'!B542&gt;40,40*(Rates!$E$13+Rates!$E$17)+('NEG Commercial NonWin'!B542-40)*(Rates!$E$13+Rates!$E$19),'NEG Commercial NonWin'!B542*(Rates!$E$13+Rates!$E$17))+Rates!$E$26</f>
        <v>8377.070670000001</v>
      </c>
      <c r="D542" s="45">
        <f>IF('NEG Commercial NonWin'!B542&gt;40,40*(Rates!$F$13+Rates!$F$17)+('NEG Commercial NonWin'!B542-40)*(Rates!$F$13+Rates!$F$19),'NEG Commercial NonWin'!B542*(Rates!$F$13+Rates!$F$17))+Rates!$F$26</f>
        <v>10736.37918</v>
      </c>
      <c r="E542" s="46">
        <f t="shared" si="32"/>
        <v>2359.3085099999989</v>
      </c>
      <c r="F542" s="47">
        <f t="shared" si="33"/>
        <v>0.28163884524087446</v>
      </c>
      <c r="G542" s="51">
        <f>'NEG Commercial'!M542</f>
        <v>1</v>
      </c>
      <c r="H542" s="48">
        <f t="shared" si="34"/>
        <v>6.9562313920810263E-6</v>
      </c>
      <c r="I542" s="48">
        <f t="shared" si="35"/>
        <v>0.99944350148864103</v>
      </c>
      <c r="K542" s="72"/>
      <c r="L542" s="72"/>
    </row>
    <row r="543" spans="2:12" x14ac:dyDescent="0.2">
      <c r="B543" s="44">
        <f>'NEG Commercial'!K543</f>
        <v>14999</v>
      </c>
      <c r="C543" s="45">
        <f>IF('NEG Commercial NonWin'!B543&gt;40,40*(Rates!$E$13+Rates!$E$17)+('NEG Commercial NonWin'!B543-40)*(Rates!$E$13+Rates!$E$19),'NEG Commercial NonWin'!B543*(Rates!$E$13+Rates!$E$17))+Rates!$E$26</f>
        <v>8535.5870700000014</v>
      </c>
      <c r="D543" s="45">
        <f>IF('NEG Commercial NonWin'!B543&gt;40,40*(Rates!$F$13+Rates!$F$17)+('NEG Commercial NonWin'!B543-40)*(Rates!$F$13+Rates!$F$19),'NEG Commercial NonWin'!B543*(Rates!$F$13+Rates!$F$17))+Rates!$F$26</f>
        <v>10939.77678</v>
      </c>
      <c r="E543" s="46">
        <f t="shared" si="32"/>
        <v>2404.1897099999987</v>
      </c>
      <c r="F543" s="47">
        <f t="shared" si="33"/>
        <v>0.2816665907433592</v>
      </c>
      <c r="G543" s="51">
        <f>'NEG Commercial'!M543</f>
        <v>1</v>
      </c>
      <c r="H543" s="48">
        <f t="shared" si="34"/>
        <v>6.9562313920810263E-6</v>
      </c>
      <c r="I543" s="48">
        <f t="shared" si="35"/>
        <v>0.99945045772003316</v>
      </c>
      <c r="K543" s="72"/>
      <c r="L543" s="72"/>
    </row>
    <row r="544" spans="2:12" x14ac:dyDescent="0.2">
      <c r="B544" s="44">
        <f>'NEG Commercial'!K544</f>
        <v>15059</v>
      </c>
      <c r="C544" s="45">
        <f>IF('NEG Commercial NonWin'!B544&gt;40,40*(Rates!$E$13+Rates!$E$17)+('NEG Commercial NonWin'!B544-40)*(Rates!$E$13+Rates!$E$19),'NEG Commercial NonWin'!B544*(Rates!$E$13+Rates!$E$17))+Rates!$E$26</f>
        <v>8569.5548700000018</v>
      </c>
      <c r="D544" s="45">
        <f>IF('NEG Commercial NonWin'!B544&gt;40,40*(Rates!$F$13+Rates!$F$17)+('NEG Commercial NonWin'!B544-40)*(Rates!$F$13+Rates!$F$19),'NEG Commercial NonWin'!B544*(Rates!$F$13+Rates!$F$17))+Rates!$F$26</f>
        <v>10983.36198</v>
      </c>
      <c r="E544" s="46">
        <f t="shared" si="32"/>
        <v>2413.8071099999979</v>
      </c>
      <c r="F544" s="47">
        <f t="shared" si="33"/>
        <v>0.28167240266471361</v>
      </c>
      <c r="G544" s="51">
        <f>'NEG Commercial'!M544</f>
        <v>1</v>
      </c>
      <c r="H544" s="48">
        <f t="shared" si="34"/>
        <v>6.9562313920810263E-6</v>
      </c>
      <c r="I544" s="48">
        <f t="shared" si="35"/>
        <v>0.99945741395142529</v>
      </c>
      <c r="K544" s="72"/>
      <c r="L544" s="72"/>
    </row>
    <row r="545" spans="2:12" x14ac:dyDescent="0.2">
      <c r="B545" s="44">
        <f>'NEG Commercial'!K545</f>
        <v>15219</v>
      </c>
      <c r="C545" s="45">
        <f>IF('NEG Commercial NonWin'!B545&gt;40,40*(Rates!$E$13+Rates!$E$17)+('NEG Commercial NonWin'!B545-40)*(Rates!$E$13+Rates!$E$19),'NEG Commercial NonWin'!B545*(Rates!$E$13+Rates!$E$17))+Rates!$E$26</f>
        <v>8660.1356700000015</v>
      </c>
      <c r="D545" s="45">
        <f>IF('NEG Commercial NonWin'!B545&gt;40,40*(Rates!$F$13+Rates!$F$17)+('NEG Commercial NonWin'!B545-40)*(Rates!$F$13+Rates!$F$19),'NEG Commercial NonWin'!B545*(Rates!$F$13+Rates!$F$17))+Rates!$F$26</f>
        <v>11099.589179999999</v>
      </c>
      <c r="E545" s="46">
        <f t="shared" si="32"/>
        <v>2439.4535099999976</v>
      </c>
      <c r="F545" s="47">
        <f t="shared" si="33"/>
        <v>0.28168767822548407</v>
      </c>
      <c r="G545" s="51">
        <f>'NEG Commercial'!M545</f>
        <v>1</v>
      </c>
      <c r="H545" s="48">
        <f t="shared" si="34"/>
        <v>6.9562313920810263E-6</v>
      </c>
      <c r="I545" s="48">
        <f t="shared" si="35"/>
        <v>0.99946437018281742</v>
      </c>
      <c r="K545" s="72"/>
      <c r="L545" s="72"/>
    </row>
    <row r="546" spans="2:12" x14ac:dyDescent="0.2">
      <c r="B546" s="44">
        <f>'NEG Commercial'!K546</f>
        <v>15339</v>
      </c>
      <c r="C546" s="45">
        <f>IF('NEG Commercial NonWin'!B546&gt;40,40*(Rates!$E$13+Rates!$E$17)+('NEG Commercial NonWin'!B546-40)*(Rates!$E$13+Rates!$E$19),'NEG Commercial NonWin'!B546*(Rates!$E$13+Rates!$E$17))+Rates!$E$26</f>
        <v>8728.0712700000004</v>
      </c>
      <c r="D546" s="45">
        <f>IF('NEG Commercial NonWin'!B546&gt;40,40*(Rates!$F$13+Rates!$F$17)+('NEG Commercial NonWin'!B546-40)*(Rates!$F$13+Rates!$F$19),'NEG Commercial NonWin'!B546*(Rates!$F$13+Rates!$F$17))+Rates!$F$26</f>
        <v>11186.75958</v>
      </c>
      <c r="E546" s="46">
        <f t="shared" si="32"/>
        <v>2458.6883099999995</v>
      </c>
      <c r="F546" s="47">
        <f t="shared" si="33"/>
        <v>0.28169892682372649</v>
      </c>
      <c r="G546" s="51">
        <f>'NEG Commercial'!M546</f>
        <v>1</v>
      </c>
      <c r="H546" s="48">
        <f t="shared" si="34"/>
        <v>6.9562313920810263E-6</v>
      </c>
      <c r="I546" s="48">
        <f t="shared" si="35"/>
        <v>0.99947132641420955</v>
      </c>
      <c r="K546" s="72"/>
      <c r="L546" s="72"/>
    </row>
    <row r="547" spans="2:12" x14ac:dyDescent="0.2">
      <c r="B547" s="44">
        <f>'NEG Commercial'!K547</f>
        <v>15359</v>
      </c>
      <c r="C547" s="45">
        <f>IF('NEG Commercial NonWin'!B547&gt;40,40*(Rates!$E$13+Rates!$E$17)+('NEG Commercial NonWin'!B547-40)*(Rates!$E$13+Rates!$E$19),'NEG Commercial NonWin'!B547*(Rates!$E$13+Rates!$E$17))+Rates!$E$26</f>
        <v>8739.3938700000017</v>
      </c>
      <c r="D547" s="45">
        <f>IF('NEG Commercial NonWin'!B547&gt;40,40*(Rates!$F$13+Rates!$F$17)+('NEG Commercial NonWin'!B547-40)*(Rates!$F$13+Rates!$F$19),'NEG Commercial NonWin'!B547*(Rates!$F$13+Rates!$F$17))+Rates!$F$26</f>
        <v>11201.287979999999</v>
      </c>
      <c r="E547" s="46">
        <f t="shared" si="32"/>
        <v>2461.8941099999975</v>
      </c>
      <c r="F547" s="47">
        <f t="shared" si="33"/>
        <v>0.28170078458770698</v>
      </c>
      <c r="G547" s="51">
        <f>'NEG Commercial'!M547</f>
        <v>1</v>
      </c>
      <c r="H547" s="48">
        <f t="shared" si="34"/>
        <v>6.9562313920810263E-6</v>
      </c>
      <c r="I547" s="48">
        <f t="shared" si="35"/>
        <v>0.99947828264560168</v>
      </c>
      <c r="K547" s="72"/>
      <c r="L547" s="72"/>
    </row>
    <row r="548" spans="2:12" x14ac:dyDescent="0.2">
      <c r="B548" s="44">
        <f>'NEG Commercial'!K548</f>
        <v>15499</v>
      </c>
      <c r="C548" s="45">
        <f>IF('NEG Commercial NonWin'!B548&gt;40,40*(Rates!$E$13+Rates!$E$17)+('NEG Commercial NonWin'!B548-40)*(Rates!$E$13+Rates!$E$19),'NEG Commercial NonWin'!B548*(Rates!$E$13+Rates!$E$17))+Rates!$E$26</f>
        <v>8818.6520700000019</v>
      </c>
      <c r="D548" s="45">
        <f>IF('NEG Commercial NonWin'!B548&gt;40,40*(Rates!$F$13+Rates!$F$17)+('NEG Commercial NonWin'!B548-40)*(Rates!$F$13+Rates!$F$19),'NEG Commercial NonWin'!B548*(Rates!$F$13+Rates!$F$17))+Rates!$F$26</f>
        <v>11302.986779999999</v>
      </c>
      <c r="E548" s="46">
        <f t="shared" si="32"/>
        <v>2484.3347099999974</v>
      </c>
      <c r="F548" s="47">
        <f t="shared" si="33"/>
        <v>0.28171365536139092</v>
      </c>
      <c r="G548" s="51">
        <f>'NEG Commercial'!M548</f>
        <v>1</v>
      </c>
      <c r="H548" s="48">
        <f t="shared" si="34"/>
        <v>6.9562313920810263E-6</v>
      </c>
      <c r="I548" s="48">
        <f t="shared" si="35"/>
        <v>0.99948523887699381</v>
      </c>
      <c r="K548" s="72"/>
      <c r="L548" s="72"/>
    </row>
    <row r="549" spans="2:12" x14ac:dyDescent="0.2">
      <c r="B549" s="44">
        <f>'NEG Commercial'!K549</f>
        <v>15519</v>
      </c>
      <c r="C549" s="45">
        <f>IF('NEG Commercial NonWin'!B549&gt;40,40*(Rates!$E$13+Rates!$E$17)+('NEG Commercial NonWin'!B549-40)*(Rates!$E$13+Rates!$E$19),'NEG Commercial NonWin'!B549*(Rates!$E$13+Rates!$E$17))+Rates!$E$26</f>
        <v>8829.9746700000014</v>
      </c>
      <c r="D549" s="45">
        <f>IF('NEG Commercial NonWin'!B549&gt;40,40*(Rates!$F$13+Rates!$F$17)+('NEG Commercial NonWin'!B549-40)*(Rates!$F$13+Rates!$F$19),'NEG Commercial NonWin'!B549*(Rates!$F$13+Rates!$F$17))+Rates!$F$26</f>
        <v>11317.51518</v>
      </c>
      <c r="E549" s="46">
        <f t="shared" si="32"/>
        <v>2487.5405099999989</v>
      </c>
      <c r="F549" s="47">
        <f t="shared" si="33"/>
        <v>0.2817154751815385</v>
      </c>
      <c r="G549" s="51">
        <f>'NEG Commercial'!M549</f>
        <v>1</v>
      </c>
      <c r="H549" s="48">
        <f t="shared" si="34"/>
        <v>6.9562313920810263E-6</v>
      </c>
      <c r="I549" s="48">
        <f t="shared" si="35"/>
        <v>0.99949219510838594</v>
      </c>
      <c r="K549" s="72"/>
      <c r="L549" s="72"/>
    </row>
    <row r="550" spans="2:12" x14ac:dyDescent="0.2">
      <c r="B550" s="44">
        <f>'NEG Commercial'!K550</f>
        <v>15579</v>
      </c>
      <c r="C550" s="45">
        <f>IF('NEG Commercial NonWin'!B550&gt;40,40*(Rates!$E$13+Rates!$E$17)+('NEG Commercial NonWin'!B550-40)*(Rates!$E$13+Rates!$E$19),'NEG Commercial NonWin'!B550*(Rates!$E$13+Rates!$E$17))+Rates!$E$26</f>
        <v>8863.9424700000018</v>
      </c>
      <c r="D550" s="45">
        <f>IF('NEG Commercial NonWin'!B550&gt;40,40*(Rates!$F$13+Rates!$F$17)+('NEG Commercial NonWin'!B550-40)*(Rates!$F$13+Rates!$F$19),'NEG Commercial NonWin'!B550*(Rates!$F$13+Rates!$F$17))+Rates!$F$26</f>
        <v>11361.10038</v>
      </c>
      <c r="E550" s="46">
        <f t="shared" si="32"/>
        <v>2497.1579099999981</v>
      </c>
      <c r="F550" s="47">
        <f t="shared" si="33"/>
        <v>0.28172090674681438</v>
      </c>
      <c r="G550" s="51">
        <f>'NEG Commercial'!M550</f>
        <v>1</v>
      </c>
      <c r="H550" s="48">
        <f t="shared" si="34"/>
        <v>6.9562313920810263E-6</v>
      </c>
      <c r="I550" s="48">
        <f t="shared" si="35"/>
        <v>0.99949915133977807</v>
      </c>
      <c r="K550" s="72"/>
      <c r="L550" s="72"/>
    </row>
    <row r="551" spans="2:12" x14ac:dyDescent="0.2">
      <c r="B551" s="44">
        <f>'NEG Commercial'!K551</f>
        <v>15599</v>
      </c>
      <c r="C551" s="45">
        <f>IF('NEG Commercial NonWin'!B551&gt;40,40*(Rates!$E$13+Rates!$E$17)+('NEG Commercial NonWin'!B551-40)*(Rates!$E$13+Rates!$E$19),'NEG Commercial NonWin'!B551*(Rates!$E$13+Rates!$E$17))+Rates!$E$26</f>
        <v>8875.2650700000013</v>
      </c>
      <c r="D551" s="45">
        <f>IF('NEG Commercial NonWin'!B551&gt;40,40*(Rates!$F$13+Rates!$F$17)+('NEG Commercial NonWin'!B551-40)*(Rates!$F$13+Rates!$F$19),'NEG Commercial NonWin'!B551*(Rates!$F$13+Rates!$F$17))+Rates!$F$26</f>
        <v>11375.628779999999</v>
      </c>
      <c r="E551" s="46">
        <f t="shared" si="32"/>
        <v>2500.3637099999978</v>
      </c>
      <c r="F551" s="47">
        <f t="shared" si="33"/>
        <v>0.28172270802949634</v>
      </c>
      <c r="G551" s="51">
        <f>'NEG Commercial'!M551</f>
        <v>1</v>
      </c>
      <c r="H551" s="48">
        <f t="shared" si="34"/>
        <v>6.9562313920810263E-6</v>
      </c>
      <c r="I551" s="48">
        <f t="shared" si="35"/>
        <v>0.9995061075711702</v>
      </c>
      <c r="K551" s="72"/>
      <c r="L551" s="72"/>
    </row>
    <row r="552" spans="2:12" x14ac:dyDescent="0.2">
      <c r="B552" s="44">
        <f>'NEG Commercial'!K552</f>
        <v>15699</v>
      </c>
      <c r="C552" s="45">
        <f>IF('NEG Commercial NonWin'!B552&gt;40,40*(Rates!$E$13+Rates!$E$17)+('NEG Commercial NonWin'!B552-40)*(Rates!$E$13+Rates!$E$19),'NEG Commercial NonWin'!B552*(Rates!$E$13+Rates!$E$17))+Rates!$E$26</f>
        <v>8931.8780700000007</v>
      </c>
      <c r="D552" s="45">
        <f>IF('NEG Commercial NonWin'!B552&gt;40,40*(Rates!$F$13+Rates!$F$17)+('NEG Commercial NonWin'!B552-40)*(Rates!$F$13+Rates!$F$19),'NEG Commercial NonWin'!B552*(Rates!$F$13+Rates!$F$17))+Rates!$F$26</f>
        <v>11448.270779999999</v>
      </c>
      <c r="E552" s="46">
        <f t="shared" si="32"/>
        <v>2516.3927099999983</v>
      </c>
      <c r="F552" s="47">
        <f t="shared" si="33"/>
        <v>0.28173164594039268</v>
      </c>
      <c r="G552" s="51">
        <f>'NEG Commercial'!M552</f>
        <v>1</v>
      </c>
      <c r="H552" s="48">
        <f t="shared" si="34"/>
        <v>6.9562313920810263E-6</v>
      </c>
      <c r="I552" s="48">
        <f t="shared" si="35"/>
        <v>0.99951306380256233</v>
      </c>
      <c r="K552" s="72"/>
      <c r="L552" s="72"/>
    </row>
    <row r="553" spans="2:12" x14ac:dyDescent="0.2">
      <c r="B553" s="44">
        <f>'NEG Commercial'!K553</f>
        <v>15759</v>
      </c>
      <c r="C553" s="45">
        <f>IF('NEG Commercial NonWin'!B553&gt;40,40*(Rates!$E$13+Rates!$E$17)+('NEG Commercial NonWin'!B553-40)*(Rates!$E$13+Rates!$E$19),'NEG Commercial NonWin'!B553*(Rates!$E$13+Rates!$E$17))+Rates!$E$26</f>
        <v>8965.845870000001</v>
      </c>
      <c r="D553" s="45">
        <f>IF('NEG Commercial NonWin'!B553&gt;40,40*(Rates!$F$13+Rates!$F$17)+('NEG Commercial NonWin'!B553-40)*(Rates!$F$13+Rates!$F$19),'NEG Commercial NonWin'!B553*(Rates!$F$13+Rates!$F$17))+Rates!$F$26</f>
        <v>11491.85598</v>
      </c>
      <c r="E553" s="46">
        <f t="shared" si="32"/>
        <v>2526.0101099999993</v>
      </c>
      <c r="F553" s="47">
        <f t="shared" si="33"/>
        <v>0.28173695450778469</v>
      </c>
      <c r="G553" s="51">
        <f>'NEG Commercial'!M553</f>
        <v>1</v>
      </c>
      <c r="H553" s="48">
        <f t="shared" si="34"/>
        <v>6.9562313920810263E-6</v>
      </c>
      <c r="I553" s="48">
        <f t="shared" si="35"/>
        <v>0.99952002003395446</v>
      </c>
      <c r="K553" s="72"/>
      <c r="L553" s="72"/>
    </row>
    <row r="554" spans="2:12" x14ac:dyDescent="0.2">
      <c r="B554" s="44">
        <f>'NEG Commercial'!K554</f>
        <v>15839</v>
      </c>
      <c r="C554" s="45">
        <f>IF('NEG Commercial NonWin'!B554&gt;40,40*(Rates!$E$13+Rates!$E$17)+('NEG Commercial NonWin'!B554-40)*(Rates!$E$13+Rates!$E$19),'NEG Commercial NonWin'!B554*(Rates!$E$13+Rates!$E$17))+Rates!$E$26</f>
        <v>9011.1362700000009</v>
      </c>
      <c r="D554" s="45">
        <f>IF('NEG Commercial NonWin'!B554&gt;40,40*(Rates!$F$13+Rates!$F$17)+('NEG Commercial NonWin'!B554-40)*(Rates!$F$13+Rates!$F$19),'NEG Commercial NonWin'!B554*(Rates!$F$13+Rates!$F$17))+Rates!$F$26</f>
        <v>11549.969579999999</v>
      </c>
      <c r="E554" s="46">
        <f t="shared" si="32"/>
        <v>2538.8333099999982</v>
      </c>
      <c r="F554" s="47">
        <f t="shared" si="33"/>
        <v>0.28174397034171117</v>
      </c>
      <c r="G554" s="51">
        <f>'NEG Commercial'!M554</f>
        <v>1</v>
      </c>
      <c r="H554" s="48">
        <f t="shared" si="34"/>
        <v>6.9562313920810263E-6</v>
      </c>
      <c r="I554" s="48">
        <f t="shared" si="35"/>
        <v>0.99952697626534659</v>
      </c>
      <c r="K554" s="72"/>
      <c r="L554" s="72"/>
    </row>
    <row r="555" spans="2:12" x14ac:dyDescent="0.2">
      <c r="B555" s="44">
        <f>'NEG Commercial'!K555</f>
        <v>15859</v>
      </c>
      <c r="C555" s="45">
        <f>IF('NEG Commercial NonWin'!B555&gt;40,40*(Rates!$E$13+Rates!$E$17)+('NEG Commercial NonWin'!B555-40)*(Rates!$E$13+Rates!$E$19),'NEG Commercial NonWin'!B555*(Rates!$E$13+Rates!$E$17))+Rates!$E$26</f>
        <v>9022.4588700000004</v>
      </c>
      <c r="D555" s="45">
        <f>IF('NEG Commercial NonWin'!B555&gt;40,40*(Rates!$F$13+Rates!$F$17)+('NEG Commercial NonWin'!B555-40)*(Rates!$F$13+Rates!$F$19),'NEG Commercial NonWin'!B555*(Rates!$F$13+Rates!$F$17))+Rates!$F$26</f>
        <v>11564.49798</v>
      </c>
      <c r="E555" s="46">
        <f t="shared" si="32"/>
        <v>2542.0391099999997</v>
      </c>
      <c r="F555" s="47">
        <f t="shared" si="33"/>
        <v>0.28174571329467302</v>
      </c>
      <c r="G555" s="51">
        <f>'NEG Commercial'!M555</f>
        <v>1</v>
      </c>
      <c r="H555" s="48">
        <f t="shared" si="34"/>
        <v>6.9562313920810263E-6</v>
      </c>
      <c r="I555" s="48">
        <f t="shared" si="35"/>
        <v>0.99953393249673872</v>
      </c>
      <c r="K555" s="72"/>
      <c r="L555" s="72"/>
    </row>
    <row r="556" spans="2:12" x14ac:dyDescent="0.2">
      <c r="B556" s="44">
        <f>'NEG Commercial'!K556</f>
        <v>15899</v>
      </c>
      <c r="C556" s="45">
        <f>IF('NEG Commercial NonWin'!B556&gt;40,40*(Rates!$E$13+Rates!$E$17)+('NEG Commercial NonWin'!B556-40)*(Rates!$E$13+Rates!$E$19),'NEG Commercial NonWin'!B556*(Rates!$E$13+Rates!$E$17))+Rates!$E$26</f>
        <v>9045.1040700000012</v>
      </c>
      <c r="D556" s="45">
        <f>IF('NEG Commercial NonWin'!B556&gt;40,40*(Rates!$F$13+Rates!$F$17)+('NEG Commercial NonWin'!B556-40)*(Rates!$F$13+Rates!$F$19),'NEG Commercial NonWin'!B556*(Rates!$F$13+Rates!$F$17))+Rates!$F$26</f>
        <v>11593.55478</v>
      </c>
      <c r="E556" s="46">
        <f t="shared" si="32"/>
        <v>2548.4507099999992</v>
      </c>
      <c r="F556" s="47">
        <f t="shared" si="33"/>
        <v>0.28174918610969601</v>
      </c>
      <c r="G556" s="51">
        <f>'NEG Commercial'!M556</f>
        <v>1</v>
      </c>
      <c r="H556" s="48">
        <f t="shared" si="34"/>
        <v>6.9562313920810263E-6</v>
      </c>
      <c r="I556" s="48">
        <f t="shared" si="35"/>
        <v>0.99954088872813085</v>
      </c>
      <c r="K556" s="72"/>
      <c r="L556" s="72"/>
    </row>
    <row r="557" spans="2:12" x14ac:dyDescent="0.2">
      <c r="B557" s="44">
        <f>'NEG Commercial'!K557</f>
        <v>15939</v>
      </c>
      <c r="C557" s="45">
        <f>IF('NEG Commercial NonWin'!B557&gt;40,40*(Rates!$E$13+Rates!$E$17)+('NEG Commercial NonWin'!B557-40)*(Rates!$E$13+Rates!$E$19),'NEG Commercial NonWin'!B557*(Rates!$E$13+Rates!$E$17))+Rates!$E$26</f>
        <v>9067.7492700000003</v>
      </c>
      <c r="D557" s="45">
        <f>IF('NEG Commercial NonWin'!B557&gt;40,40*(Rates!$F$13+Rates!$F$17)+('NEG Commercial NonWin'!B557-40)*(Rates!$F$13+Rates!$F$19),'NEG Commercial NonWin'!B557*(Rates!$F$13+Rates!$F$17))+Rates!$F$26</f>
        <v>11622.611579999999</v>
      </c>
      <c r="E557" s="46">
        <f t="shared" si="32"/>
        <v>2554.8623099999986</v>
      </c>
      <c r="F557" s="47">
        <f t="shared" si="33"/>
        <v>0.28175264157915986</v>
      </c>
      <c r="G557" s="51">
        <f>'NEG Commercial'!M557</f>
        <v>1</v>
      </c>
      <c r="H557" s="48">
        <f t="shared" si="34"/>
        <v>6.9562313920810263E-6</v>
      </c>
      <c r="I557" s="48">
        <f t="shared" si="35"/>
        <v>0.99954784495952298</v>
      </c>
      <c r="K557" s="72"/>
      <c r="L557" s="72"/>
    </row>
    <row r="558" spans="2:12" x14ac:dyDescent="0.2">
      <c r="B558" s="44">
        <f>'NEG Commercial'!K558</f>
        <v>15959</v>
      </c>
      <c r="C558" s="45">
        <f>IF('NEG Commercial NonWin'!B558&gt;40,40*(Rates!$E$13+Rates!$E$17)+('NEG Commercial NonWin'!B558-40)*(Rates!$E$13+Rates!$E$19),'NEG Commercial NonWin'!B558*(Rates!$E$13+Rates!$E$17))+Rates!$E$26</f>
        <v>9079.0718700000016</v>
      </c>
      <c r="D558" s="45">
        <f>IF('NEG Commercial NonWin'!B558&gt;40,40*(Rates!$F$13+Rates!$F$17)+('NEG Commercial NonWin'!B558-40)*(Rates!$F$13+Rates!$F$19),'NEG Commercial NonWin'!B558*(Rates!$F$13+Rates!$F$17))+Rates!$F$26</f>
        <v>11637.13998</v>
      </c>
      <c r="E558" s="46">
        <f t="shared" si="32"/>
        <v>2558.0681099999983</v>
      </c>
      <c r="F558" s="47">
        <f t="shared" si="33"/>
        <v>0.28175436284986671</v>
      </c>
      <c r="G558" s="51">
        <f>'NEG Commercial'!M558</f>
        <v>1</v>
      </c>
      <c r="H558" s="48">
        <f t="shared" si="34"/>
        <v>6.9562313920810263E-6</v>
      </c>
      <c r="I558" s="48">
        <f t="shared" si="35"/>
        <v>0.99955480119091511</v>
      </c>
      <c r="K558" s="72"/>
      <c r="L558" s="72"/>
    </row>
    <row r="559" spans="2:12" x14ac:dyDescent="0.2">
      <c r="B559" s="44">
        <f>'NEG Commercial'!K559</f>
        <v>15979</v>
      </c>
      <c r="C559" s="45">
        <f>IF('NEG Commercial NonWin'!B559&gt;40,40*(Rates!$E$13+Rates!$E$17)+('NEG Commercial NonWin'!B559-40)*(Rates!$E$13+Rates!$E$19),'NEG Commercial NonWin'!B559*(Rates!$E$13+Rates!$E$17))+Rates!$E$26</f>
        <v>9090.3944700000011</v>
      </c>
      <c r="D559" s="45">
        <f>IF('NEG Commercial NonWin'!B559&gt;40,40*(Rates!$F$13+Rates!$F$17)+('NEG Commercial NonWin'!B559-40)*(Rates!$F$13+Rates!$F$19),'NEG Commercial NonWin'!B559*(Rates!$F$13+Rates!$F$17))+Rates!$F$26</f>
        <v>11651.668379999999</v>
      </c>
      <c r="E559" s="46">
        <f t="shared" si="32"/>
        <v>2561.2739099999981</v>
      </c>
      <c r="F559" s="47">
        <f t="shared" si="33"/>
        <v>0.28175607983269374</v>
      </c>
      <c r="G559" s="51">
        <f>'NEG Commercial'!M559</f>
        <v>1</v>
      </c>
      <c r="H559" s="48">
        <f t="shared" si="34"/>
        <v>6.9562313920810263E-6</v>
      </c>
      <c r="I559" s="48">
        <f t="shared" si="35"/>
        <v>0.99956175742230724</v>
      </c>
      <c r="K559" s="72"/>
      <c r="L559" s="72"/>
    </row>
    <row r="560" spans="2:12" x14ac:dyDescent="0.2">
      <c r="B560" s="44">
        <f>'NEG Commercial'!K560</f>
        <v>16019</v>
      </c>
      <c r="C560" s="45">
        <f>IF('NEG Commercial NonWin'!B560&gt;40,40*(Rates!$E$13+Rates!$E$17)+('NEG Commercial NonWin'!B560-40)*(Rates!$E$13+Rates!$E$19),'NEG Commercial NonWin'!B560*(Rates!$E$13+Rates!$E$17))+Rates!$E$26</f>
        <v>9113.0396700000019</v>
      </c>
      <c r="D560" s="45">
        <f>IF('NEG Commercial NonWin'!B560&gt;40,40*(Rates!$F$13+Rates!$F$17)+('NEG Commercial NonWin'!B560-40)*(Rates!$F$13+Rates!$F$19),'NEG Commercial NonWin'!B560*(Rates!$F$13+Rates!$F$17))+Rates!$F$26</f>
        <v>11680.725179999999</v>
      </c>
      <c r="E560" s="46">
        <f t="shared" si="32"/>
        <v>2567.6855099999975</v>
      </c>
      <c r="F560" s="47">
        <f t="shared" si="33"/>
        <v>0.28175950099863845</v>
      </c>
      <c r="G560" s="51">
        <f>'NEG Commercial'!M560</f>
        <v>1</v>
      </c>
      <c r="H560" s="48">
        <f t="shared" si="34"/>
        <v>6.9562313920810263E-6</v>
      </c>
      <c r="I560" s="48">
        <f t="shared" si="35"/>
        <v>0.99956871365369937</v>
      </c>
      <c r="K560" s="72"/>
      <c r="L560" s="72"/>
    </row>
    <row r="561" spans="2:12" x14ac:dyDescent="0.2">
      <c r="B561" s="44">
        <f>'NEG Commercial'!K561</f>
        <v>16099</v>
      </c>
      <c r="C561" s="45">
        <f>IF('NEG Commercial NonWin'!B561&gt;40,40*(Rates!$E$13+Rates!$E$17)+('NEG Commercial NonWin'!B561-40)*(Rates!$E$13+Rates!$E$19),'NEG Commercial NonWin'!B561*(Rates!$E$13+Rates!$E$17))+Rates!$E$26</f>
        <v>9158.3300700000018</v>
      </c>
      <c r="D561" s="45">
        <f>IF('NEG Commercial NonWin'!B561&gt;40,40*(Rates!$F$13+Rates!$F$17)+('NEG Commercial NonWin'!B561-40)*(Rates!$F$13+Rates!$F$19),'NEG Commercial NonWin'!B561*(Rates!$F$13+Rates!$F$17))+Rates!$F$26</f>
        <v>11738.83878</v>
      </c>
      <c r="E561" s="46">
        <f t="shared" si="32"/>
        <v>2580.5087099999982</v>
      </c>
      <c r="F561" s="47">
        <f t="shared" si="33"/>
        <v>0.28176629257477698</v>
      </c>
      <c r="G561" s="51">
        <f>'NEG Commercial'!M561</f>
        <v>2</v>
      </c>
      <c r="H561" s="48">
        <f t="shared" si="34"/>
        <v>1.3912462784162053E-5</v>
      </c>
      <c r="I561" s="48">
        <f t="shared" si="35"/>
        <v>0.99958262611648352</v>
      </c>
      <c r="K561" s="72"/>
      <c r="L561" s="72"/>
    </row>
    <row r="562" spans="2:12" x14ac:dyDescent="0.2">
      <c r="B562" s="44">
        <f>'NEG Commercial'!K562</f>
        <v>16239</v>
      </c>
      <c r="C562" s="45">
        <f>IF('NEG Commercial NonWin'!B562&gt;40,40*(Rates!$E$13+Rates!$E$17)+('NEG Commercial NonWin'!B562-40)*(Rates!$E$13+Rates!$E$19),'NEG Commercial NonWin'!B562*(Rates!$E$13+Rates!$E$17))+Rates!$E$26</f>
        <v>9237.588270000002</v>
      </c>
      <c r="D562" s="45">
        <f>IF('NEG Commercial NonWin'!B562&gt;40,40*(Rates!$F$13+Rates!$F$17)+('NEG Commercial NonWin'!B562-40)*(Rates!$F$13+Rates!$F$19),'NEG Commercial NonWin'!B562*(Rates!$F$13+Rates!$F$17))+Rates!$F$26</f>
        <v>11840.53758</v>
      </c>
      <c r="E562" s="46">
        <f t="shared" si="32"/>
        <v>2602.9493099999981</v>
      </c>
      <c r="F562" s="47">
        <f t="shared" si="33"/>
        <v>0.28177801758640164</v>
      </c>
      <c r="G562" s="51">
        <f>'NEG Commercial'!M562</f>
        <v>1</v>
      </c>
      <c r="H562" s="48">
        <f t="shared" si="34"/>
        <v>6.9562313920810263E-6</v>
      </c>
      <c r="I562" s="48">
        <f t="shared" si="35"/>
        <v>0.99958958234787565</v>
      </c>
      <c r="K562" s="72"/>
      <c r="L562" s="72"/>
    </row>
    <row r="563" spans="2:12" x14ac:dyDescent="0.2">
      <c r="B563" s="44">
        <f>'NEG Commercial'!K563</f>
        <v>16299</v>
      </c>
      <c r="C563" s="45">
        <f>IF('NEG Commercial NonWin'!B563&gt;40,40*(Rates!$E$13+Rates!$E$17)+('NEG Commercial NonWin'!B563-40)*(Rates!$E$13+Rates!$E$19),'NEG Commercial NonWin'!B563*(Rates!$E$13+Rates!$E$17))+Rates!$E$26</f>
        <v>9271.5560700000005</v>
      </c>
      <c r="D563" s="45">
        <f>IF('NEG Commercial NonWin'!B563&gt;40,40*(Rates!$F$13+Rates!$F$17)+('NEG Commercial NonWin'!B563-40)*(Rates!$F$13+Rates!$F$19),'NEG Commercial NonWin'!B563*(Rates!$F$13+Rates!$F$17))+Rates!$F$26</f>
        <v>11884.12278</v>
      </c>
      <c r="E563" s="46">
        <f t="shared" si="32"/>
        <v>2612.5667099999991</v>
      </c>
      <c r="F563" s="47">
        <f t="shared" si="33"/>
        <v>0.28178298122507056</v>
      </c>
      <c r="G563" s="51">
        <f>'NEG Commercial'!M563</f>
        <v>1</v>
      </c>
      <c r="H563" s="48">
        <f t="shared" si="34"/>
        <v>6.9562313920810263E-6</v>
      </c>
      <c r="I563" s="48">
        <f t="shared" si="35"/>
        <v>0.99959653857926778</v>
      </c>
      <c r="K563" s="72"/>
      <c r="L563" s="72"/>
    </row>
    <row r="564" spans="2:12" x14ac:dyDescent="0.2">
      <c r="B564" s="44">
        <f>'NEG Commercial'!K564</f>
        <v>16639</v>
      </c>
      <c r="C564" s="45">
        <f>IF('NEG Commercial NonWin'!B564&gt;40,40*(Rates!$E$13+Rates!$E$17)+('NEG Commercial NonWin'!B564-40)*(Rates!$E$13+Rates!$E$19),'NEG Commercial NonWin'!B564*(Rates!$E$13+Rates!$E$17))+Rates!$E$26</f>
        <v>9464.0402700000013</v>
      </c>
      <c r="D564" s="45">
        <f>IF('NEG Commercial NonWin'!B564&gt;40,40*(Rates!$F$13+Rates!$F$17)+('NEG Commercial NonWin'!B564-40)*(Rates!$F$13+Rates!$F$19),'NEG Commercial NonWin'!B564*(Rates!$F$13+Rates!$F$17))+Rates!$F$26</f>
        <v>12131.105579999999</v>
      </c>
      <c r="E564" s="46">
        <f t="shared" si="32"/>
        <v>2667.0653099999981</v>
      </c>
      <c r="F564" s="47">
        <f t="shared" si="33"/>
        <v>0.28181043549173296</v>
      </c>
      <c r="G564" s="51">
        <f>'NEG Commercial'!M564</f>
        <v>1</v>
      </c>
      <c r="H564" s="48">
        <f t="shared" si="34"/>
        <v>6.9562313920810263E-6</v>
      </c>
      <c r="I564" s="48">
        <f t="shared" si="35"/>
        <v>0.99960349481065991</v>
      </c>
      <c r="K564" s="72"/>
      <c r="L564" s="72"/>
    </row>
    <row r="565" spans="2:12" x14ac:dyDescent="0.2">
      <c r="B565" s="44">
        <f>'NEG Commercial'!K565</f>
        <v>16679</v>
      </c>
      <c r="C565" s="45">
        <f>IF('NEG Commercial NonWin'!B565&gt;40,40*(Rates!$E$13+Rates!$E$17)+('NEG Commercial NonWin'!B565-40)*(Rates!$E$13+Rates!$E$19),'NEG Commercial NonWin'!B565*(Rates!$E$13+Rates!$E$17))+Rates!$E$26</f>
        <v>9486.6854700000004</v>
      </c>
      <c r="D565" s="45">
        <f>IF('NEG Commercial NonWin'!B565&gt;40,40*(Rates!$F$13+Rates!$F$17)+('NEG Commercial NonWin'!B565-40)*(Rates!$F$13+Rates!$F$19),'NEG Commercial NonWin'!B565*(Rates!$F$13+Rates!$F$17))+Rates!$F$26</f>
        <v>12160.16238</v>
      </c>
      <c r="E565" s="46">
        <f t="shared" si="32"/>
        <v>2673.4769099999994</v>
      </c>
      <c r="F565" s="47">
        <f t="shared" si="33"/>
        <v>0.28181359216076124</v>
      </c>
      <c r="G565" s="51">
        <f>'NEG Commercial'!M565</f>
        <v>1</v>
      </c>
      <c r="H565" s="48">
        <f t="shared" si="34"/>
        <v>6.9562313920810263E-6</v>
      </c>
      <c r="I565" s="48">
        <f t="shared" si="35"/>
        <v>0.99961045104205204</v>
      </c>
      <c r="K565" s="72"/>
      <c r="L565" s="72"/>
    </row>
    <row r="566" spans="2:12" x14ac:dyDescent="0.2">
      <c r="B566" s="44">
        <f>'NEG Commercial'!K566</f>
        <v>16739</v>
      </c>
      <c r="C566" s="45">
        <f>IF('NEG Commercial NonWin'!B566&gt;40,40*(Rates!$E$13+Rates!$E$17)+('NEG Commercial NonWin'!B566-40)*(Rates!$E$13+Rates!$E$19),'NEG Commercial NonWin'!B566*(Rates!$E$13+Rates!$E$17))+Rates!$E$26</f>
        <v>9520.6532700000007</v>
      </c>
      <c r="D566" s="45">
        <f>IF('NEG Commercial NonWin'!B566&gt;40,40*(Rates!$F$13+Rates!$F$17)+('NEG Commercial NonWin'!B566-40)*(Rates!$F$13+Rates!$F$19),'NEG Commercial NonWin'!B566*(Rates!$F$13+Rates!$F$17))+Rates!$F$26</f>
        <v>12203.747579999999</v>
      </c>
      <c r="E566" s="46">
        <f t="shared" si="32"/>
        <v>2683.0943099999986</v>
      </c>
      <c r="F566" s="47">
        <f t="shared" si="33"/>
        <v>0.2818182990083829</v>
      </c>
      <c r="G566" s="51">
        <f>'NEG Commercial'!M566</f>
        <v>1</v>
      </c>
      <c r="H566" s="48">
        <f t="shared" si="34"/>
        <v>6.9562313920810263E-6</v>
      </c>
      <c r="I566" s="48">
        <f t="shared" si="35"/>
        <v>0.99961740727344417</v>
      </c>
      <c r="K566" s="72"/>
      <c r="L566" s="72"/>
    </row>
    <row r="567" spans="2:12" x14ac:dyDescent="0.2">
      <c r="B567" s="44">
        <f>'NEG Commercial'!K567</f>
        <v>17179</v>
      </c>
      <c r="C567" s="45">
        <f>IF('NEG Commercial NonWin'!B567&gt;40,40*(Rates!$E$13+Rates!$E$17)+('NEG Commercial NonWin'!B567-40)*(Rates!$E$13+Rates!$E$19),'NEG Commercial NonWin'!B567*(Rates!$E$13+Rates!$E$17))+Rates!$E$26</f>
        <v>9769.7504700000009</v>
      </c>
      <c r="D567" s="45">
        <f>IF('NEG Commercial NonWin'!B567&gt;40,40*(Rates!$F$13+Rates!$F$17)+('NEG Commercial NonWin'!B567-40)*(Rates!$F$13+Rates!$F$19),'NEG Commercial NonWin'!B567*(Rates!$F$13+Rates!$F$17))+Rates!$F$26</f>
        <v>12523.372379999999</v>
      </c>
      <c r="E567" s="46">
        <f t="shared" si="32"/>
        <v>2753.621909999998</v>
      </c>
      <c r="F567" s="47">
        <f t="shared" si="33"/>
        <v>0.28185181581203655</v>
      </c>
      <c r="G567" s="51">
        <f>'NEG Commercial'!M567</f>
        <v>1</v>
      </c>
      <c r="H567" s="48">
        <f t="shared" si="34"/>
        <v>6.9562313920810263E-6</v>
      </c>
      <c r="I567" s="48">
        <f t="shared" si="35"/>
        <v>0.9996243635048363</v>
      </c>
      <c r="K567" s="72"/>
      <c r="L567" s="72"/>
    </row>
    <row r="568" spans="2:12" x14ac:dyDescent="0.2">
      <c r="B568" s="44">
        <f>'NEG Commercial'!K568</f>
        <v>17279</v>
      </c>
      <c r="C568" s="45">
        <f>IF('NEG Commercial NonWin'!B568&gt;40,40*(Rates!$E$13+Rates!$E$17)+('NEG Commercial NonWin'!B568-40)*(Rates!$E$13+Rates!$E$19),'NEG Commercial NonWin'!B568*(Rates!$E$13+Rates!$E$17))+Rates!$E$26</f>
        <v>9826.3634700000021</v>
      </c>
      <c r="D568" s="45">
        <f>IF('NEG Commercial NonWin'!B568&gt;40,40*(Rates!$F$13+Rates!$F$17)+('NEG Commercial NonWin'!B568-40)*(Rates!$F$13+Rates!$F$19),'NEG Commercial NonWin'!B568*(Rates!$F$13+Rates!$F$17))+Rates!$F$26</f>
        <v>12596.014379999999</v>
      </c>
      <c r="E568" s="46">
        <f t="shared" si="32"/>
        <v>2769.6509099999967</v>
      </c>
      <c r="F568" s="47">
        <f t="shared" si="33"/>
        <v>0.28185919627904787</v>
      </c>
      <c r="G568" s="51">
        <f>'NEG Commercial'!M568</f>
        <v>1</v>
      </c>
      <c r="H568" s="48">
        <f t="shared" si="34"/>
        <v>6.9562313920810263E-6</v>
      </c>
      <c r="I568" s="48">
        <f t="shared" si="35"/>
        <v>0.99963131973622843</v>
      </c>
      <c r="K568" s="72"/>
      <c r="L568" s="72"/>
    </row>
    <row r="569" spans="2:12" x14ac:dyDescent="0.2">
      <c r="B569" s="44">
        <f>'NEG Commercial'!K569</f>
        <v>17319</v>
      </c>
      <c r="C569" s="45">
        <f>IF('NEG Commercial NonWin'!B569&gt;40,40*(Rates!$E$13+Rates!$E$17)+('NEG Commercial NonWin'!B569-40)*(Rates!$E$13+Rates!$E$19),'NEG Commercial NonWin'!B569*(Rates!$E$13+Rates!$E$17))+Rates!$E$26</f>
        <v>9849.0086700000011</v>
      </c>
      <c r="D569" s="45">
        <f>IF('NEG Commercial NonWin'!B569&gt;40,40*(Rates!$F$13+Rates!$F$17)+('NEG Commercial NonWin'!B569-40)*(Rates!$F$13+Rates!$F$19),'NEG Commercial NonWin'!B569*(Rates!$F$13+Rates!$F$17))+Rates!$F$26</f>
        <v>12625.071179999999</v>
      </c>
      <c r="E569" s="46">
        <f t="shared" si="32"/>
        <v>2776.0625099999979</v>
      </c>
      <c r="F569" s="47">
        <f t="shared" si="33"/>
        <v>0.28186212470863808</v>
      </c>
      <c r="G569" s="51">
        <f>'NEG Commercial'!M569</f>
        <v>1</v>
      </c>
      <c r="H569" s="48">
        <f t="shared" si="34"/>
        <v>6.9562313920810263E-6</v>
      </c>
      <c r="I569" s="48">
        <f t="shared" si="35"/>
        <v>0.99963827596762056</v>
      </c>
      <c r="K569" s="72"/>
      <c r="L569" s="72"/>
    </row>
    <row r="570" spans="2:12" x14ac:dyDescent="0.2">
      <c r="B570" s="44">
        <f>'NEG Commercial'!K570</f>
        <v>17359</v>
      </c>
      <c r="C570" s="45">
        <f>IF('NEG Commercial NonWin'!B570&gt;40,40*(Rates!$E$13+Rates!$E$17)+('NEG Commercial NonWin'!B570-40)*(Rates!$E$13+Rates!$E$19),'NEG Commercial NonWin'!B570*(Rates!$E$13+Rates!$E$17))+Rates!$E$26</f>
        <v>9871.6538700000019</v>
      </c>
      <c r="D570" s="45">
        <f>IF('NEG Commercial NonWin'!B570&gt;40,40*(Rates!$F$13+Rates!$F$17)+('NEG Commercial NonWin'!B570-40)*(Rates!$F$13+Rates!$F$19),'NEG Commercial NonWin'!B570*(Rates!$F$13+Rates!$F$17))+Rates!$F$26</f>
        <v>12654.127979999999</v>
      </c>
      <c r="E570" s="46">
        <f t="shared" si="32"/>
        <v>2782.4741099999974</v>
      </c>
      <c r="F570" s="47">
        <f t="shared" si="33"/>
        <v>0.28186503970281496</v>
      </c>
      <c r="G570" s="51">
        <f>'NEG Commercial'!M570</f>
        <v>1</v>
      </c>
      <c r="H570" s="48">
        <f t="shared" si="34"/>
        <v>6.9562313920810263E-6</v>
      </c>
      <c r="I570" s="48">
        <f t="shared" si="35"/>
        <v>0.99964523219901269</v>
      </c>
      <c r="K570" s="72"/>
      <c r="L570" s="72"/>
    </row>
    <row r="571" spans="2:12" x14ac:dyDescent="0.2">
      <c r="B571" s="44">
        <f>'NEG Commercial'!K571</f>
        <v>17679</v>
      </c>
      <c r="C571" s="45">
        <f>IF('NEG Commercial NonWin'!B571&gt;40,40*(Rates!$E$13+Rates!$E$17)+('NEG Commercial NonWin'!B571-40)*(Rates!$E$13+Rates!$E$19),'NEG Commercial NonWin'!B571*(Rates!$E$13+Rates!$E$17))+Rates!$E$26</f>
        <v>10052.815470000001</v>
      </c>
      <c r="D571" s="45">
        <f>IF('NEG Commercial NonWin'!B571&gt;40,40*(Rates!$F$13+Rates!$F$17)+('NEG Commercial NonWin'!B571-40)*(Rates!$F$13+Rates!$F$19),'NEG Commercial NonWin'!B571*(Rates!$F$13+Rates!$F$17))+Rates!$F$26</f>
        <v>12886.58238</v>
      </c>
      <c r="E571" s="46">
        <f t="shared" si="32"/>
        <v>2833.7669099999985</v>
      </c>
      <c r="F571" s="47">
        <f t="shared" si="33"/>
        <v>0.28188788687672967</v>
      </c>
      <c r="G571" s="51">
        <f>'NEG Commercial'!M571</f>
        <v>1</v>
      </c>
      <c r="H571" s="48">
        <f t="shared" si="34"/>
        <v>6.9562313920810263E-6</v>
      </c>
      <c r="I571" s="48">
        <f t="shared" si="35"/>
        <v>0.99965218843040482</v>
      </c>
      <c r="K571" s="72"/>
      <c r="L571" s="72"/>
    </row>
    <row r="572" spans="2:12" x14ac:dyDescent="0.2">
      <c r="B572" s="44">
        <f>'NEG Commercial'!K572</f>
        <v>17719</v>
      </c>
      <c r="C572" s="45">
        <f>IF('NEG Commercial NonWin'!B572&gt;40,40*(Rates!$E$13+Rates!$E$17)+('NEG Commercial NonWin'!B572-40)*(Rates!$E$13+Rates!$E$19),'NEG Commercial NonWin'!B572*(Rates!$E$13+Rates!$E$17))+Rates!$E$26</f>
        <v>10075.46067</v>
      </c>
      <c r="D572" s="45">
        <f>IF('NEG Commercial NonWin'!B572&gt;40,40*(Rates!$F$13+Rates!$F$17)+('NEG Commercial NonWin'!B572-40)*(Rates!$F$13+Rates!$F$19),'NEG Commercial NonWin'!B572*(Rates!$F$13+Rates!$F$17))+Rates!$F$26</f>
        <v>12915.63918</v>
      </c>
      <c r="E572" s="46">
        <f t="shared" si="32"/>
        <v>2840.1785099999997</v>
      </c>
      <c r="F572" s="47">
        <f t="shared" si="33"/>
        <v>0.28189068500428177</v>
      </c>
      <c r="G572" s="51">
        <f>'NEG Commercial'!M572</f>
        <v>1</v>
      </c>
      <c r="H572" s="48">
        <f t="shared" si="34"/>
        <v>6.9562313920810263E-6</v>
      </c>
      <c r="I572" s="48">
        <f t="shared" si="35"/>
        <v>0.99965914466179695</v>
      </c>
      <c r="K572" s="72"/>
      <c r="L572" s="72"/>
    </row>
    <row r="573" spans="2:12" x14ac:dyDescent="0.2">
      <c r="B573" s="44">
        <f>'NEG Commercial'!K573</f>
        <v>17759</v>
      </c>
      <c r="C573" s="45">
        <f>IF('NEG Commercial NonWin'!B573&gt;40,40*(Rates!$E$13+Rates!$E$17)+('NEG Commercial NonWin'!B573-40)*(Rates!$E$13+Rates!$E$19),'NEG Commercial NonWin'!B573*(Rates!$E$13+Rates!$E$17))+Rates!$E$26</f>
        <v>10098.105870000001</v>
      </c>
      <c r="D573" s="45">
        <f>IF('NEG Commercial NonWin'!B573&gt;40,40*(Rates!$F$13+Rates!$F$17)+('NEG Commercial NonWin'!B573-40)*(Rates!$F$13+Rates!$F$19),'NEG Commercial NonWin'!B573*(Rates!$F$13+Rates!$F$17))+Rates!$F$26</f>
        <v>12944.695979999999</v>
      </c>
      <c r="E573" s="46">
        <f t="shared" si="32"/>
        <v>2846.5901099999974</v>
      </c>
      <c r="F573" s="47">
        <f t="shared" si="33"/>
        <v>0.28189347058212183</v>
      </c>
      <c r="G573" s="51">
        <f>'NEG Commercial'!M573</f>
        <v>2</v>
      </c>
      <c r="H573" s="48">
        <f t="shared" si="34"/>
        <v>1.3912462784162053E-5</v>
      </c>
      <c r="I573" s="48">
        <f t="shared" si="35"/>
        <v>0.9996730571245811</v>
      </c>
      <c r="K573" s="72"/>
      <c r="L573" s="72"/>
    </row>
    <row r="574" spans="2:12" x14ac:dyDescent="0.2">
      <c r="B574" s="44">
        <f>'NEG Commercial'!K574</f>
        <v>17839</v>
      </c>
      <c r="C574" s="45">
        <f>IF('NEG Commercial NonWin'!B574&gt;40,40*(Rates!$E$13+Rates!$E$17)+('NEG Commercial NonWin'!B574-40)*(Rates!$E$13+Rates!$E$19),'NEG Commercial NonWin'!B574*(Rates!$E$13+Rates!$E$17))+Rates!$E$26</f>
        <v>10143.396270000001</v>
      </c>
      <c r="D574" s="45">
        <f>IF('NEG Commercial NonWin'!B574&gt;40,40*(Rates!$F$13+Rates!$F$17)+('NEG Commercial NonWin'!B574-40)*(Rates!$F$13+Rates!$F$19),'NEG Commercial NonWin'!B574*(Rates!$F$13+Rates!$F$17))+Rates!$F$26</f>
        <v>13002.809579999999</v>
      </c>
      <c r="E574" s="46">
        <f t="shared" si="32"/>
        <v>2859.4133099999981</v>
      </c>
      <c r="F574" s="47">
        <f t="shared" si="33"/>
        <v>0.2818990044248757</v>
      </c>
      <c r="G574" s="51">
        <f>'NEG Commercial'!M574</f>
        <v>1</v>
      </c>
      <c r="H574" s="48">
        <f t="shared" si="34"/>
        <v>6.9562313920810263E-6</v>
      </c>
      <c r="I574" s="48">
        <f t="shared" si="35"/>
        <v>0.99968001335597323</v>
      </c>
      <c r="K574" s="72"/>
      <c r="L574" s="72"/>
    </row>
    <row r="575" spans="2:12" x14ac:dyDescent="0.2">
      <c r="B575" s="44">
        <f>'NEG Commercial'!K575</f>
        <v>17879</v>
      </c>
      <c r="C575" s="45">
        <f>IF('NEG Commercial NonWin'!B575&gt;40,40*(Rates!$E$13+Rates!$E$17)+('NEG Commercial NonWin'!B575-40)*(Rates!$E$13+Rates!$E$19),'NEG Commercial NonWin'!B575*(Rates!$E$13+Rates!$E$17))+Rates!$E$26</f>
        <v>10166.041470000002</v>
      </c>
      <c r="D575" s="45">
        <f>IF('NEG Commercial NonWin'!B575&gt;40,40*(Rates!$F$13+Rates!$F$17)+('NEG Commercial NonWin'!B575-40)*(Rates!$F$13+Rates!$F$19),'NEG Commercial NonWin'!B575*(Rates!$F$13+Rates!$F$17))+Rates!$F$26</f>
        <v>13031.866379999999</v>
      </c>
      <c r="E575" s="46">
        <f t="shared" si="32"/>
        <v>2865.8249099999975</v>
      </c>
      <c r="F575" s="47">
        <f t="shared" si="33"/>
        <v>0.28190175285602065</v>
      </c>
      <c r="G575" s="51">
        <f>'NEG Commercial'!M575</f>
        <v>2</v>
      </c>
      <c r="H575" s="48">
        <f t="shared" si="34"/>
        <v>1.3912462784162053E-5</v>
      </c>
      <c r="I575" s="48">
        <f t="shared" si="35"/>
        <v>0.99969392581875738</v>
      </c>
      <c r="K575" s="72"/>
      <c r="L575" s="72"/>
    </row>
    <row r="576" spans="2:12" x14ac:dyDescent="0.2">
      <c r="B576" s="44">
        <f>'NEG Commercial'!K576</f>
        <v>17899</v>
      </c>
      <c r="C576" s="45">
        <f>IF('NEG Commercial NonWin'!B576&gt;40,40*(Rates!$E$13+Rates!$E$17)+('NEG Commercial NonWin'!B576-40)*(Rates!$E$13+Rates!$E$19),'NEG Commercial NonWin'!B576*(Rates!$E$13+Rates!$E$17))+Rates!$E$26</f>
        <v>10177.364070000001</v>
      </c>
      <c r="D576" s="45">
        <f>IF('NEG Commercial NonWin'!B576&gt;40,40*(Rates!$F$13+Rates!$F$17)+('NEG Commercial NonWin'!B576-40)*(Rates!$F$13+Rates!$F$19),'NEG Commercial NonWin'!B576*(Rates!$F$13+Rates!$F$17))+Rates!$F$26</f>
        <v>13046.394779999999</v>
      </c>
      <c r="E576" s="46">
        <f t="shared" si="32"/>
        <v>2869.0307099999973</v>
      </c>
      <c r="F576" s="47">
        <f t="shared" si="33"/>
        <v>0.28190312248503424</v>
      </c>
      <c r="G576" s="51">
        <f>'NEG Commercial'!M576</f>
        <v>1</v>
      </c>
      <c r="H576" s="48">
        <f t="shared" si="34"/>
        <v>6.9562313920810263E-6</v>
      </c>
      <c r="I576" s="48">
        <f t="shared" si="35"/>
        <v>0.99970088205014951</v>
      </c>
      <c r="K576" s="72"/>
      <c r="L576" s="72"/>
    </row>
    <row r="577" spans="2:12" x14ac:dyDescent="0.2">
      <c r="B577" s="44">
        <f>'NEG Commercial'!K577</f>
        <v>17999</v>
      </c>
      <c r="C577" s="45">
        <f>IF('NEG Commercial NonWin'!B577&gt;40,40*(Rates!$E$13+Rates!$E$17)+('NEG Commercial NonWin'!B577-40)*(Rates!$E$13+Rates!$E$19),'NEG Commercial NonWin'!B577*(Rates!$E$13+Rates!$E$17))+Rates!$E$26</f>
        <v>10233.977070000001</v>
      </c>
      <c r="D577" s="45">
        <f>IF('NEG Commercial NonWin'!B577&gt;40,40*(Rates!$F$13+Rates!$F$17)+('NEG Commercial NonWin'!B577-40)*(Rates!$F$13+Rates!$F$19),'NEG Commercial NonWin'!B577*(Rates!$F$13+Rates!$F$17))+Rates!$F$26</f>
        <v>13119.036779999999</v>
      </c>
      <c r="E577" s="46">
        <f t="shared" si="32"/>
        <v>2885.0597099999977</v>
      </c>
      <c r="F577" s="47">
        <f t="shared" si="33"/>
        <v>0.2819099251704692</v>
      </c>
      <c r="G577" s="51">
        <f>'NEG Commercial'!M577</f>
        <v>1</v>
      </c>
      <c r="H577" s="48">
        <f t="shared" si="34"/>
        <v>6.9562313920810263E-6</v>
      </c>
      <c r="I577" s="48">
        <f t="shared" si="35"/>
        <v>0.99970783828154164</v>
      </c>
      <c r="K577" s="72"/>
      <c r="L577" s="72"/>
    </row>
    <row r="578" spans="2:12" x14ac:dyDescent="0.2">
      <c r="B578" s="44">
        <f>'NEG Commercial'!K578</f>
        <v>18559</v>
      </c>
      <c r="C578" s="45">
        <f>IF('NEG Commercial NonWin'!B578&gt;40,40*(Rates!$E$13+Rates!$E$17)+('NEG Commercial NonWin'!B578-40)*(Rates!$E$13+Rates!$E$19),'NEG Commercial NonWin'!B578*(Rates!$E$13+Rates!$E$17))+Rates!$E$26</f>
        <v>10551.009870000002</v>
      </c>
      <c r="D578" s="45">
        <f>IF('NEG Commercial NonWin'!B578&gt;40,40*(Rates!$F$13+Rates!$F$17)+('NEG Commercial NonWin'!B578-40)*(Rates!$F$13+Rates!$F$19),'NEG Commercial NonWin'!B578*(Rates!$F$13+Rates!$F$17))+Rates!$F$26</f>
        <v>13525.831979999999</v>
      </c>
      <c r="E578" s="46">
        <f t="shared" si="32"/>
        <v>2974.8221099999973</v>
      </c>
      <c r="F578" s="47">
        <f t="shared" si="33"/>
        <v>0.28194667113888283</v>
      </c>
      <c r="G578" s="51">
        <f>'NEG Commercial'!M578</f>
        <v>1</v>
      </c>
      <c r="H578" s="48">
        <f t="shared" si="34"/>
        <v>6.9562313920810263E-6</v>
      </c>
      <c r="I578" s="48">
        <f t="shared" si="35"/>
        <v>0.99971479451293377</v>
      </c>
      <c r="K578" s="72"/>
      <c r="L578" s="72"/>
    </row>
    <row r="579" spans="2:12" x14ac:dyDescent="0.2">
      <c r="B579" s="44">
        <f>'NEG Commercial'!K579</f>
        <v>18619</v>
      </c>
      <c r="C579" s="45">
        <f>IF('NEG Commercial NonWin'!B579&gt;40,40*(Rates!$E$13+Rates!$E$17)+('NEG Commercial NonWin'!B579-40)*(Rates!$E$13+Rates!$E$19),'NEG Commercial NonWin'!B579*(Rates!$E$13+Rates!$E$17))+Rates!$E$26</f>
        <v>10584.977670000002</v>
      </c>
      <c r="D579" s="45">
        <f>IF('NEG Commercial NonWin'!B579&gt;40,40*(Rates!$F$13+Rates!$F$17)+('NEG Commercial NonWin'!B579-40)*(Rates!$F$13+Rates!$F$19),'NEG Commercial NonWin'!B579*(Rates!$F$13+Rates!$F$17))+Rates!$F$26</f>
        <v>13569.417179999999</v>
      </c>
      <c r="E579" s="46">
        <f t="shared" si="32"/>
        <v>2984.4395099999965</v>
      </c>
      <c r="F579" s="47">
        <f t="shared" si="33"/>
        <v>0.2819504776527314</v>
      </c>
      <c r="G579" s="51">
        <f>'NEG Commercial'!M579</f>
        <v>1</v>
      </c>
      <c r="H579" s="48">
        <f t="shared" si="34"/>
        <v>6.9562313920810263E-6</v>
      </c>
      <c r="I579" s="48">
        <f t="shared" si="35"/>
        <v>0.9997217507443259</v>
      </c>
      <c r="K579" s="72"/>
      <c r="L579" s="72"/>
    </row>
    <row r="580" spans="2:12" x14ac:dyDescent="0.2">
      <c r="B580" s="44">
        <f>'NEG Commercial'!K580</f>
        <v>18639</v>
      </c>
      <c r="C580" s="45">
        <f>IF('NEG Commercial NonWin'!B580&gt;40,40*(Rates!$E$13+Rates!$E$17)+('NEG Commercial NonWin'!B580-40)*(Rates!$E$13+Rates!$E$19),'NEG Commercial NonWin'!B580*(Rates!$E$13+Rates!$E$17))+Rates!$E$26</f>
        <v>10596.300270000002</v>
      </c>
      <c r="D580" s="45">
        <f>IF('NEG Commercial NonWin'!B580&gt;40,40*(Rates!$F$13+Rates!$F$17)+('NEG Commercial NonWin'!B580-40)*(Rates!$F$13+Rates!$F$19),'NEG Commercial NonWin'!B580*(Rates!$F$13+Rates!$F$17))+Rates!$F$26</f>
        <v>13583.94558</v>
      </c>
      <c r="E580" s="46">
        <f t="shared" si="32"/>
        <v>2987.6453099999981</v>
      </c>
      <c r="F580" s="47">
        <f t="shared" si="33"/>
        <v>0.28195174106745069</v>
      </c>
      <c r="G580" s="51">
        <f>'NEG Commercial'!M580</f>
        <v>1</v>
      </c>
      <c r="H580" s="48">
        <f t="shared" si="34"/>
        <v>6.9562313920810263E-6</v>
      </c>
      <c r="I580" s="48">
        <f t="shared" si="35"/>
        <v>0.99972870697571803</v>
      </c>
      <c r="K580" s="72"/>
      <c r="L580" s="72"/>
    </row>
    <row r="581" spans="2:12" x14ac:dyDescent="0.2">
      <c r="B581" s="44">
        <f>'NEG Commercial'!K581</f>
        <v>18879</v>
      </c>
      <c r="C581" s="45">
        <f>IF('NEG Commercial NonWin'!B581&gt;40,40*(Rates!$E$13+Rates!$E$17)+('NEG Commercial NonWin'!B581-40)*(Rates!$E$13+Rates!$E$19),'NEG Commercial NonWin'!B581*(Rates!$E$13+Rates!$E$17))+Rates!$E$26</f>
        <v>10732.171470000001</v>
      </c>
      <c r="D581" s="45">
        <f>IF('NEG Commercial NonWin'!B581&gt;40,40*(Rates!$F$13+Rates!$F$17)+('NEG Commercial NonWin'!B581-40)*(Rates!$F$13+Rates!$F$19),'NEG Commercial NonWin'!B581*(Rates!$F$13+Rates!$F$17))+Rates!$F$26</f>
        <v>13758.28638</v>
      </c>
      <c r="E581" s="46">
        <f t="shared" si="32"/>
        <v>3026.1149099999984</v>
      </c>
      <c r="F581" s="47">
        <f t="shared" si="33"/>
        <v>0.28196669410836372</v>
      </c>
      <c r="G581" s="51">
        <f>'NEG Commercial'!M581</f>
        <v>1</v>
      </c>
      <c r="H581" s="48">
        <f t="shared" si="34"/>
        <v>6.9562313920810263E-6</v>
      </c>
      <c r="I581" s="48">
        <f t="shared" si="35"/>
        <v>0.99973566320711016</v>
      </c>
      <c r="K581" s="72"/>
      <c r="L581" s="72"/>
    </row>
    <row r="582" spans="2:12" x14ac:dyDescent="0.2">
      <c r="B582" s="44">
        <f>'NEG Commercial'!K582</f>
        <v>18919</v>
      </c>
      <c r="C582" s="45">
        <f>IF('NEG Commercial NonWin'!B582&gt;40,40*(Rates!$E$13+Rates!$E$17)+('NEG Commercial NonWin'!B582-40)*(Rates!$E$13+Rates!$E$19),'NEG Commercial NonWin'!B582*(Rates!$E$13+Rates!$E$17))+Rates!$E$26</f>
        <v>10754.816670000002</v>
      </c>
      <c r="D582" s="45">
        <f>IF('NEG Commercial NonWin'!B582&gt;40,40*(Rates!$F$13+Rates!$F$17)+('NEG Commercial NonWin'!B582-40)*(Rates!$F$13+Rates!$F$19),'NEG Commercial NonWin'!B582*(Rates!$F$13+Rates!$F$17))+Rates!$F$26</f>
        <v>13787.34318</v>
      </c>
      <c r="E582" s="46">
        <f t="shared" si="32"/>
        <v>3032.5265099999979</v>
      </c>
      <c r="F582" s="47">
        <f t="shared" si="33"/>
        <v>0.28196914954943603</v>
      </c>
      <c r="G582" s="51">
        <f>'NEG Commercial'!M582</f>
        <v>1</v>
      </c>
      <c r="H582" s="48">
        <f t="shared" si="34"/>
        <v>6.9562313920810263E-6</v>
      </c>
      <c r="I582" s="48">
        <f t="shared" si="35"/>
        <v>0.99974261943850229</v>
      </c>
      <c r="K582" s="72"/>
      <c r="L582" s="72"/>
    </row>
    <row r="583" spans="2:12" x14ac:dyDescent="0.2">
      <c r="B583" s="44">
        <f>'NEG Commercial'!K583</f>
        <v>19019</v>
      </c>
      <c r="C583" s="45">
        <f>IF('NEG Commercial NonWin'!B583&gt;40,40*(Rates!$E$13+Rates!$E$17)+('NEG Commercial NonWin'!B583-40)*(Rates!$E$13+Rates!$E$19),'NEG Commercial NonWin'!B583*(Rates!$E$13+Rates!$E$17))+Rates!$E$26</f>
        <v>10811.429670000001</v>
      </c>
      <c r="D583" s="45">
        <f>IF('NEG Commercial NonWin'!B583&gt;40,40*(Rates!$F$13+Rates!$F$17)+('NEG Commercial NonWin'!B583-40)*(Rates!$F$13+Rates!$F$19),'NEG Commercial NonWin'!B583*(Rates!$F$13+Rates!$F$17))+Rates!$F$26</f>
        <v>13859.98518</v>
      </c>
      <c r="E583" s="46">
        <f t="shared" ref="E583:E618" si="36">D583-C583</f>
        <v>3048.5555099999983</v>
      </c>
      <c r="F583" s="47">
        <f t="shared" ref="F583:F618" si="37">E583/C583</f>
        <v>0.28197524315024269</v>
      </c>
      <c r="G583" s="51">
        <f>'NEG Commercial'!M583</f>
        <v>1</v>
      </c>
      <c r="H583" s="48">
        <f t="shared" si="34"/>
        <v>6.9562313920810263E-6</v>
      </c>
      <c r="I583" s="48">
        <f t="shared" si="35"/>
        <v>0.99974957566989442</v>
      </c>
      <c r="K583" s="72"/>
      <c r="L583" s="72"/>
    </row>
    <row r="584" spans="2:12" x14ac:dyDescent="0.2">
      <c r="B584" s="44">
        <f>'NEG Commercial'!K584</f>
        <v>19059</v>
      </c>
      <c r="C584" s="45">
        <f>IF('NEG Commercial NonWin'!B584&gt;40,40*(Rates!$E$13+Rates!$E$17)+('NEG Commercial NonWin'!B584-40)*(Rates!$E$13+Rates!$E$19),'NEG Commercial NonWin'!B584*(Rates!$E$13+Rates!$E$17))+Rates!$E$26</f>
        <v>10834.07487</v>
      </c>
      <c r="D584" s="45">
        <f>IF('NEG Commercial NonWin'!B584&gt;40,40*(Rates!$F$13+Rates!$F$17)+('NEG Commercial NonWin'!B584-40)*(Rates!$F$13+Rates!$F$19),'NEG Commercial NonWin'!B584*(Rates!$F$13+Rates!$F$17))+Rates!$F$26</f>
        <v>13889.04198</v>
      </c>
      <c r="E584" s="46">
        <f t="shared" si="36"/>
        <v>3054.9671099999996</v>
      </c>
      <c r="F584" s="47">
        <f t="shared" si="37"/>
        <v>0.28197766275912761</v>
      </c>
      <c r="G584" s="51">
        <f>'NEG Commercial'!M584</f>
        <v>1</v>
      </c>
      <c r="H584" s="48">
        <f t="shared" ref="H584:H618" si="38">G584/SUM($G$6:$G$618)</f>
        <v>6.9562313920810263E-6</v>
      </c>
      <c r="I584" s="48">
        <f t="shared" ref="I584:I618" si="39">H584+I583</f>
        <v>0.99975653190128655</v>
      </c>
      <c r="K584" s="72"/>
      <c r="L584" s="72"/>
    </row>
    <row r="585" spans="2:12" x14ac:dyDescent="0.2">
      <c r="B585" s="44">
        <f>'NEG Commercial'!K585</f>
        <v>19239</v>
      </c>
      <c r="C585" s="45">
        <f>IF('NEG Commercial NonWin'!B585&gt;40,40*(Rates!$E$13+Rates!$E$17)+('NEG Commercial NonWin'!B585-40)*(Rates!$E$13+Rates!$E$19),'NEG Commercial NonWin'!B585*(Rates!$E$13+Rates!$E$17))+Rates!$E$26</f>
        <v>10935.978270000001</v>
      </c>
      <c r="D585" s="45">
        <f>IF('NEG Commercial NonWin'!B585&gt;40,40*(Rates!$F$13+Rates!$F$17)+('NEG Commercial NonWin'!B585-40)*(Rates!$F$13+Rates!$F$19),'NEG Commercial NonWin'!B585*(Rates!$F$13+Rates!$F$17))+Rates!$F$26</f>
        <v>14019.797579999999</v>
      </c>
      <c r="E585" s="46">
        <f t="shared" si="36"/>
        <v>3083.8193099999971</v>
      </c>
      <c r="F585" s="47">
        <f t="shared" si="37"/>
        <v>0.28198842699419491</v>
      </c>
      <c r="G585" s="51">
        <f>'NEG Commercial'!M585</f>
        <v>1</v>
      </c>
      <c r="H585" s="48">
        <f t="shared" si="38"/>
        <v>6.9562313920810263E-6</v>
      </c>
      <c r="I585" s="48">
        <f t="shared" si="39"/>
        <v>0.99976348813267868</v>
      </c>
      <c r="K585" s="72"/>
      <c r="L585" s="72"/>
    </row>
    <row r="586" spans="2:12" x14ac:dyDescent="0.2">
      <c r="B586" s="44">
        <f>'NEG Commercial'!K586</f>
        <v>19839</v>
      </c>
      <c r="C586" s="45">
        <f>IF('NEG Commercial NonWin'!B586&gt;40,40*(Rates!$E$13+Rates!$E$17)+('NEG Commercial NonWin'!B586-40)*(Rates!$E$13+Rates!$E$19),'NEG Commercial NonWin'!B586*(Rates!$E$13+Rates!$E$17))+Rates!$E$26</f>
        <v>11275.656270000001</v>
      </c>
      <c r="D586" s="45">
        <f>IF('NEG Commercial NonWin'!B586&gt;40,40*(Rates!$F$13+Rates!$F$17)+('NEG Commercial NonWin'!B586-40)*(Rates!$F$13+Rates!$F$19),'NEG Commercial NonWin'!B586*(Rates!$F$13+Rates!$F$17))+Rates!$F$26</f>
        <v>14455.649579999999</v>
      </c>
      <c r="E586" s="46">
        <f t="shared" si="36"/>
        <v>3179.993309999998</v>
      </c>
      <c r="F586" s="47">
        <f t="shared" si="37"/>
        <v>0.28202290260130441</v>
      </c>
      <c r="G586" s="51">
        <f>'NEG Commercial'!M586</f>
        <v>1</v>
      </c>
      <c r="H586" s="48">
        <f t="shared" si="38"/>
        <v>6.9562313920810263E-6</v>
      </c>
      <c r="I586" s="48">
        <f t="shared" si="39"/>
        <v>0.99977044436407081</v>
      </c>
      <c r="K586" s="72"/>
      <c r="L586" s="72"/>
    </row>
    <row r="587" spans="2:12" x14ac:dyDescent="0.2">
      <c r="B587" s="44">
        <f>'NEG Commercial'!K587</f>
        <v>19979</v>
      </c>
      <c r="C587" s="45">
        <f>IF('NEG Commercial NonWin'!B587&gt;40,40*(Rates!$E$13+Rates!$E$17)+('NEG Commercial NonWin'!B587-40)*(Rates!$E$13+Rates!$E$19),'NEG Commercial NonWin'!B587*(Rates!$E$13+Rates!$E$17))+Rates!$E$26</f>
        <v>11354.914470000002</v>
      </c>
      <c r="D587" s="45">
        <f>IF('NEG Commercial NonWin'!B587&gt;40,40*(Rates!$F$13+Rates!$F$17)+('NEG Commercial NonWin'!B587-40)*(Rates!$F$13+Rates!$F$19),'NEG Commercial NonWin'!B587*(Rates!$F$13+Rates!$F$17))+Rates!$F$26</f>
        <v>14557.348379999999</v>
      </c>
      <c r="E587" s="46">
        <f t="shared" si="36"/>
        <v>3202.4339099999979</v>
      </c>
      <c r="F587" s="47">
        <f t="shared" si="37"/>
        <v>0.28203065011726131</v>
      </c>
      <c r="G587" s="51">
        <f>'NEG Commercial'!M587</f>
        <v>2</v>
      </c>
      <c r="H587" s="48">
        <f t="shared" si="38"/>
        <v>1.3912462784162053E-5</v>
      </c>
      <c r="I587" s="48">
        <f t="shared" si="39"/>
        <v>0.99978435682685496</v>
      </c>
      <c r="K587" s="72"/>
      <c r="L587" s="72"/>
    </row>
    <row r="588" spans="2:12" x14ac:dyDescent="0.2">
      <c r="B588" s="44">
        <f>'NEG Commercial'!K588</f>
        <v>20199</v>
      </c>
      <c r="C588" s="45">
        <f>IF('NEG Commercial NonWin'!B588&gt;40,40*(Rates!$E$13+Rates!$E$17)+('NEG Commercial NonWin'!B588-40)*(Rates!$E$13+Rates!$E$19),'NEG Commercial NonWin'!B588*(Rates!$E$13+Rates!$E$17))+Rates!$E$26</f>
        <v>11479.463070000002</v>
      </c>
      <c r="D588" s="45">
        <f>IF('NEG Commercial NonWin'!B588&gt;40,40*(Rates!$F$13+Rates!$F$17)+('NEG Commercial NonWin'!B588-40)*(Rates!$F$13+Rates!$F$19),'NEG Commercial NonWin'!B588*(Rates!$F$13+Rates!$F$17))+Rates!$F$26</f>
        <v>14717.16078</v>
      </c>
      <c r="E588" s="46">
        <f t="shared" si="36"/>
        <v>3237.6977099999986</v>
      </c>
      <c r="F588" s="47">
        <f t="shared" si="37"/>
        <v>0.28204260863570146</v>
      </c>
      <c r="G588" s="51">
        <f>'NEG Commercial'!M588</f>
        <v>1</v>
      </c>
      <c r="H588" s="48">
        <f t="shared" si="38"/>
        <v>6.9562313920810263E-6</v>
      </c>
      <c r="I588" s="48">
        <f t="shared" si="39"/>
        <v>0.99979131305824709</v>
      </c>
      <c r="K588" s="72"/>
      <c r="L588" s="72"/>
    </row>
    <row r="589" spans="2:12" x14ac:dyDescent="0.2">
      <c r="B589" s="44">
        <f>'NEG Commercial'!K589</f>
        <v>20379</v>
      </c>
      <c r="C589" s="45">
        <f>IF('NEG Commercial NonWin'!B589&gt;40,40*(Rates!$E$13+Rates!$E$17)+('NEG Commercial NonWin'!B589-40)*(Rates!$E$13+Rates!$E$19),'NEG Commercial NonWin'!B589*(Rates!$E$13+Rates!$E$17))+Rates!$E$26</f>
        <v>11581.366470000001</v>
      </c>
      <c r="D589" s="45">
        <f>IF('NEG Commercial NonWin'!B589&gt;40,40*(Rates!$F$13+Rates!$F$17)+('NEG Commercial NonWin'!B589-40)*(Rates!$F$13+Rates!$F$19),'NEG Commercial NonWin'!B589*(Rates!$F$13+Rates!$F$17))+Rates!$F$26</f>
        <v>14847.916379999999</v>
      </c>
      <c r="E589" s="46">
        <f t="shared" si="36"/>
        <v>3266.5499099999979</v>
      </c>
      <c r="F589" s="47">
        <f t="shared" si="37"/>
        <v>0.28205220156546845</v>
      </c>
      <c r="G589" s="51">
        <f>'NEG Commercial'!M589</f>
        <v>1</v>
      </c>
      <c r="H589" s="48">
        <f t="shared" si="38"/>
        <v>6.9562313920810263E-6</v>
      </c>
      <c r="I589" s="48">
        <f t="shared" si="39"/>
        <v>0.99979826928963922</v>
      </c>
      <c r="K589" s="72"/>
      <c r="L589" s="72"/>
    </row>
    <row r="590" spans="2:12" x14ac:dyDescent="0.2">
      <c r="B590" s="44">
        <f>'NEG Commercial'!K590</f>
        <v>20619</v>
      </c>
      <c r="C590" s="45">
        <f>IF('NEG Commercial NonWin'!B590&gt;40,40*(Rates!$E$13+Rates!$E$17)+('NEG Commercial NonWin'!B590-40)*(Rates!$E$13+Rates!$E$19),'NEG Commercial NonWin'!B590*(Rates!$E$13+Rates!$E$17))+Rates!$E$26</f>
        <v>11717.23767</v>
      </c>
      <c r="D590" s="45">
        <f>IF('NEG Commercial NonWin'!B590&gt;40,40*(Rates!$F$13+Rates!$F$17)+('NEG Commercial NonWin'!B590-40)*(Rates!$F$13+Rates!$F$19),'NEG Commercial NonWin'!B590*(Rates!$F$13+Rates!$F$17))+Rates!$F$26</f>
        <v>15022.257179999999</v>
      </c>
      <c r="E590" s="46">
        <f t="shared" si="36"/>
        <v>3305.0195099999983</v>
      </c>
      <c r="F590" s="47">
        <f t="shared" si="37"/>
        <v>0.28206473258299952</v>
      </c>
      <c r="G590" s="51">
        <f>'NEG Commercial'!M590</f>
        <v>1</v>
      </c>
      <c r="H590" s="48">
        <f t="shared" si="38"/>
        <v>6.9562313920810263E-6</v>
      </c>
      <c r="I590" s="48">
        <f t="shared" si="39"/>
        <v>0.99980522552103135</v>
      </c>
      <c r="K590" s="72"/>
      <c r="L590" s="72"/>
    </row>
    <row r="591" spans="2:12" x14ac:dyDescent="0.2">
      <c r="B591" s="44">
        <f>'NEG Commercial'!K591</f>
        <v>20779</v>
      </c>
      <c r="C591" s="45">
        <f>IF('NEG Commercial NonWin'!B591&gt;40,40*(Rates!$E$13+Rates!$E$17)+('NEG Commercial NonWin'!B591-40)*(Rates!$E$13+Rates!$E$19),'NEG Commercial NonWin'!B591*(Rates!$E$13+Rates!$E$17))+Rates!$E$26</f>
        <v>11807.818470000002</v>
      </c>
      <c r="D591" s="45">
        <f>IF('NEG Commercial NonWin'!B591&gt;40,40*(Rates!$F$13+Rates!$F$17)+('NEG Commercial NonWin'!B591-40)*(Rates!$F$13+Rates!$F$19),'NEG Commercial NonWin'!B591*(Rates!$F$13+Rates!$F$17))+Rates!$F$26</f>
        <v>15138.48438</v>
      </c>
      <c r="E591" s="46">
        <f t="shared" si="36"/>
        <v>3330.6659099999979</v>
      </c>
      <c r="F591" s="47">
        <f t="shared" si="37"/>
        <v>0.28207292638027803</v>
      </c>
      <c r="G591" s="51">
        <f>'NEG Commercial'!M591</f>
        <v>1</v>
      </c>
      <c r="H591" s="48">
        <f t="shared" si="38"/>
        <v>6.9562313920810263E-6</v>
      </c>
      <c r="I591" s="48">
        <f t="shared" si="39"/>
        <v>0.99981218175242348</v>
      </c>
      <c r="K591" s="72"/>
      <c r="L591" s="72"/>
    </row>
    <row r="592" spans="2:12" x14ac:dyDescent="0.2">
      <c r="B592" s="44">
        <f>'NEG Commercial'!K592</f>
        <v>20979</v>
      </c>
      <c r="C592" s="45">
        <f>IF('NEG Commercial NonWin'!B592&gt;40,40*(Rates!$E$13+Rates!$E$17)+('NEG Commercial NonWin'!B592-40)*(Rates!$E$13+Rates!$E$19),'NEG Commercial NonWin'!B592*(Rates!$E$13+Rates!$E$17))+Rates!$E$26</f>
        <v>11921.044470000001</v>
      </c>
      <c r="D592" s="45">
        <f>IF('NEG Commercial NonWin'!B592&gt;40,40*(Rates!$F$13+Rates!$F$17)+('NEG Commercial NonWin'!B592-40)*(Rates!$F$13+Rates!$F$19),'NEG Commercial NonWin'!B592*(Rates!$F$13+Rates!$F$17))+Rates!$F$26</f>
        <v>15283.76838</v>
      </c>
      <c r="E592" s="46">
        <f t="shared" si="36"/>
        <v>3362.7239099999988</v>
      </c>
      <c r="F592" s="47">
        <f t="shared" si="37"/>
        <v>0.28208299352145599</v>
      </c>
      <c r="G592" s="51">
        <f>'NEG Commercial'!M592</f>
        <v>1</v>
      </c>
      <c r="H592" s="48">
        <f t="shared" si="38"/>
        <v>6.9562313920810263E-6</v>
      </c>
      <c r="I592" s="48">
        <f t="shared" si="39"/>
        <v>0.99981913798381561</v>
      </c>
      <c r="K592" s="72"/>
      <c r="L592" s="72"/>
    </row>
    <row r="593" spans="2:12" x14ac:dyDescent="0.2">
      <c r="B593" s="44">
        <f>'NEG Commercial'!K593</f>
        <v>21159</v>
      </c>
      <c r="C593" s="45">
        <f>IF('NEG Commercial NonWin'!B593&gt;40,40*(Rates!$E$13+Rates!$E$17)+('NEG Commercial NonWin'!B593-40)*(Rates!$E$13+Rates!$E$19),'NEG Commercial NonWin'!B593*(Rates!$E$13+Rates!$E$17))+Rates!$E$26</f>
        <v>12022.947870000002</v>
      </c>
      <c r="D593" s="45">
        <f>IF('NEG Commercial NonWin'!B593&gt;40,40*(Rates!$F$13+Rates!$F$17)+('NEG Commercial NonWin'!B593-40)*(Rates!$F$13+Rates!$F$19),'NEG Commercial NonWin'!B593*(Rates!$F$13+Rates!$F$17))+Rates!$F$26</f>
        <v>15414.52398</v>
      </c>
      <c r="E593" s="46">
        <f t="shared" si="36"/>
        <v>3391.5761099999982</v>
      </c>
      <c r="F593" s="47">
        <f t="shared" si="37"/>
        <v>0.28209189182818917</v>
      </c>
      <c r="G593" s="51">
        <f>'NEG Commercial'!M593</f>
        <v>1</v>
      </c>
      <c r="H593" s="48">
        <f t="shared" si="38"/>
        <v>6.9562313920810263E-6</v>
      </c>
      <c r="I593" s="48">
        <f t="shared" si="39"/>
        <v>0.99982609421520774</v>
      </c>
      <c r="K593" s="72"/>
      <c r="L593" s="72"/>
    </row>
    <row r="594" spans="2:12" x14ac:dyDescent="0.2">
      <c r="B594" s="44">
        <f>'NEG Commercial'!K594</f>
        <v>21919</v>
      </c>
      <c r="C594" s="45">
        <f>IF('NEG Commercial NonWin'!B594&gt;40,40*(Rates!$E$13+Rates!$E$17)+('NEG Commercial NonWin'!B594-40)*(Rates!$E$13+Rates!$E$19),'NEG Commercial NonWin'!B594*(Rates!$E$13+Rates!$E$17))+Rates!$E$26</f>
        <v>12453.206670000001</v>
      </c>
      <c r="D594" s="45">
        <f>IF('NEG Commercial NonWin'!B594&gt;40,40*(Rates!$F$13+Rates!$F$17)+('NEG Commercial NonWin'!B594-40)*(Rates!$F$13+Rates!$F$19),'NEG Commercial NonWin'!B594*(Rates!$F$13+Rates!$F$17))+Rates!$F$26</f>
        <v>15966.60318</v>
      </c>
      <c r="E594" s="46">
        <f t="shared" si="36"/>
        <v>3513.3965099999987</v>
      </c>
      <c r="F594" s="47">
        <f t="shared" si="37"/>
        <v>0.28212785695300746</v>
      </c>
      <c r="G594" s="51">
        <f>'NEG Commercial'!M594</f>
        <v>1</v>
      </c>
      <c r="H594" s="48">
        <f t="shared" si="38"/>
        <v>6.9562313920810263E-6</v>
      </c>
      <c r="I594" s="48">
        <f t="shared" si="39"/>
        <v>0.99983305044659987</v>
      </c>
      <c r="K594" s="72"/>
      <c r="L594" s="72"/>
    </row>
    <row r="595" spans="2:12" x14ac:dyDescent="0.2">
      <c r="B595" s="44">
        <f>'NEG Commercial'!K595</f>
        <v>21959</v>
      </c>
      <c r="C595" s="45">
        <f>IF('NEG Commercial NonWin'!B595&gt;40,40*(Rates!$E$13+Rates!$E$17)+('NEG Commercial NonWin'!B595-40)*(Rates!$E$13+Rates!$E$19),'NEG Commercial NonWin'!B595*(Rates!$E$13+Rates!$E$17))+Rates!$E$26</f>
        <v>12475.85187</v>
      </c>
      <c r="D595" s="45">
        <f>IF('NEG Commercial NonWin'!B595&gt;40,40*(Rates!$F$13+Rates!$F$17)+('NEG Commercial NonWin'!B595-40)*(Rates!$F$13+Rates!$F$19),'NEG Commercial NonWin'!B595*(Rates!$F$13+Rates!$F$17))+Rates!$F$26</f>
        <v>15995.659979999999</v>
      </c>
      <c r="E595" s="46">
        <f t="shared" si="36"/>
        <v>3519.8081099999981</v>
      </c>
      <c r="F595" s="47">
        <f t="shared" si="37"/>
        <v>0.28212968113735692</v>
      </c>
      <c r="G595" s="51">
        <f>'NEG Commercial'!M595</f>
        <v>1</v>
      </c>
      <c r="H595" s="48">
        <f t="shared" si="38"/>
        <v>6.9562313920810263E-6</v>
      </c>
      <c r="I595" s="48">
        <f t="shared" si="39"/>
        <v>0.999840006677992</v>
      </c>
      <c r="K595" s="72"/>
      <c r="L595" s="72"/>
    </row>
    <row r="596" spans="2:12" x14ac:dyDescent="0.2">
      <c r="B596" s="44">
        <f>'NEG Commercial'!K596</f>
        <v>23159</v>
      </c>
      <c r="C596" s="45">
        <f>IF('NEG Commercial NonWin'!B596&gt;40,40*(Rates!$E$13+Rates!$E$17)+('NEG Commercial NonWin'!B596-40)*(Rates!$E$13+Rates!$E$19),'NEG Commercial NonWin'!B596*(Rates!$E$13+Rates!$E$17))+Rates!$E$26</f>
        <v>13155.207870000002</v>
      </c>
      <c r="D596" s="45">
        <f>IF('NEG Commercial NonWin'!B596&gt;40,40*(Rates!$F$13+Rates!$F$17)+('NEG Commercial NonWin'!B596-40)*(Rates!$F$13+Rates!$F$19),'NEG Commercial NonWin'!B596*(Rates!$F$13+Rates!$F$17))+Rates!$F$26</f>
        <v>16867.363980000002</v>
      </c>
      <c r="E596" s="46">
        <f t="shared" si="36"/>
        <v>3712.1561099999999</v>
      </c>
      <c r="F596" s="47">
        <f t="shared" si="37"/>
        <v>0.28218148635001383</v>
      </c>
      <c r="G596" s="51">
        <f>'NEG Commercial'!M596</f>
        <v>1</v>
      </c>
      <c r="H596" s="48">
        <f t="shared" si="38"/>
        <v>6.9562313920810263E-6</v>
      </c>
      <c r="I596" s="48">
        <f t="shared" si="39"/>
        <v>0.99984696290938413</v>
      </c>
      <c r="K596" s="72"/>
      <c r="L596" s="72"/>
    </row>
    <row r="597" spans="2:12" x14ac:dyDescent="0.2">
      <c r="B597" s="44">
        <f>'NEG Commercial'!K597</f>
        <v>23319</v>
      </c>
      <c r="C597" s="45">
        <f>IF('NEG Commercial NonWin'!B597&gt;40,40*(Rates!$E$13+Rates!$E$17)+('NEG Commercial NonWin'!B597-40)*(Rates!$E$13+Rates!$E$19),'NEG Commercial NonWin'!B597*(Rates!$E$13+Rates!$E$17))+Rates!$E$26</f>
        <v>13245.788670000002</v>
      </c>
      <c r="D597" s="45">
        <f>IF('NEG Commercial NonWin'!B597&gt;40,40*(Rates!$F$13+Rates!$F$17)+('NEG Commercial NonWin'!B597-40)*(Rates!$F$13+Rates!$F$19),'NEG Commercial NonWin'!B597*(Rates!$F$13+Rates!$F$17))+Rates!$F$26</f>
        <v>16983.591179999999</v>
      </c>
      <c r="E597" s="46">
        <f t="shared" si="36"/>
        <v>3737.8025099999977</v>
      </c>
      <c r="F597" s="47">
        <f t="shared" si="37"/>
        <v>0.28218799220809232</v>
      </c>
      <c r="G597" s="51">
        <f>'NEG Commercial'!M597</f>
        <v>1</v>
      </c>
      <c r="H597" s="48">
        <f t="shared" si="38"/>
        <v>6.9562313920810263E-6</v>
      </c>
      <c r="I597" s="48">
        <f t="shared" si="39"/>
        <v>0.99985391914077626</v>
      </c>
      <c r="K597" s="72"/>
      <c r="L597" s="72"/>
    </row>
    <row r="598" spans="2:12" x14ac:dyDescent="0.2">
      <c r="B598" s="44">
        <f>'NEG Commercial'!K598</f>
        <v>24719</v>
      </c>
      <c r="C598" s="45">
        <f>IF('NEG Commercial NonWin'!B598&gt;40,40*(Rates!$E$13+Rates!$E$17)+('NEG Commercial NonWin'!B598-40)*(Rates!$E$13+Rates!$E$19),'NEG Commercial NonWin'!B598*(Rates!$E$13+Rates!$E$17))+Rates!$E$26</f>
        <v>14038.370670000002</v>
      </c>
      <c r="D598" s="45">
        <f>IF('NEG Commercial NonWin'!B598&gt;40,40*(Rates!$F$13+Rates!$F$17)+('NEG Commercial NonWin'!B598-40)*(Rates!$F$13+Rates!$F$19),'NEG Commercial NonWin'!B598*(Rates!$F$13+Rates!$F$17))+Rates!$F$26</f>
        <v>18000.579180000001</v>
      </c>
      <c r="E598" s="46">
        <f t="shared" si="36"/>
        <v>3962.2085099999986</v>
      </c>
      <c r="F598" s="47">
        <f t="shared" si="37"/>
        <v>0.28224133719928324</v>
      </c>
      <c r="G598" s="51">
        <f>'NEG Commercial'!M598</f>
        <v>1</v>
      </c>
      <c r="H598" s="48">
        <f t="shared" si="38"/>
        <v>6.9562313920810263E-6</v>
      </c>
      <c r="I598" s="48">
        <f t="shared" si="39"/>
        <v>0.99986087537216839</v>
      </c>
      <c r="K598" s="72"/>
      <c r="L598" s="72"/>
    </row>
    <row r="599" spans="2:12" x14ac:dyDescent="0.2">
      <c r="B599" s="44">
        <f>'NEG Commercial'!K599</f>
        <v>24799</v>
      </c>
      <c r="C599" s="45">
        <f>IF('NEG Commercial NonWin'!B599&gt;40,40*(Rates!$E$13+Rates!$E$17)+('NEG Commercial NonWin'!B599-40)*(Rates!$E$13+Rates!$E$19),'NEG Commercial NonWin'!B599*(Rates!$E$13+Rates!$E$17))+Rates!$E$26</f>
        <v>14083.661070000002</v>
      </c>
      <c r="D599" s="45">
        <f>IF('NEG Commercial NonWin'!B599&gt;40,40*(Rates!$F$13+Rates!$F$17)+('NEG Commercial NonWin'!B599-40)*(Rates!$F$13+Rates!$F$19),'NEG Commercial NonWin'!B599*(Rates!$F$13+Rates!$F$17))+Rates!$F$26</f>
        <v>18058.692780000001</v>
      </c>
      <c r="E599" s="46">
        <f t="shared" si="36"/>
        <v>3975.0317099999993</v>
      </c>
      <c r="F599" s="47">
        <f t="shared" si="37"/>
        <v>0.28224420413434437</v>
      </c>
      <c r="G599" s="51">
        <f>'NEG Commercial'!M599</f>
        <v>1</v>
      </c>
      <c r="H599" s="48">
        <f t="shared" si="38"/>
        <v>6.9562313920810263E-6</v>
      </c>
      <c r="I599" s="48">
        <f t="shared" si="39"/>
        <v>0.99986783160356052</v>
      </c>
      <c r="K599" s="72"/>
      <c r="L599" s="72"/>
    </row>
    <row r="600" spans="2:12" x14ac:dyDescent="0.2">
      <c r="B600" s="44">
        <f>'NEG Commercial'!K600</f>
        <v>24859</v>
      </c>
      <c r="C600" s="45">
        <f>IF('NEG Commercial NonWin'!B600&gt;40,40*(Rates!$E$13+Rates!$E$17)+('NEG Commercial NonWin'!B600-40)*(Rates!$E$13+Rates!$E$19),'NEG Commercial NonWin'!B600*(Rates!$E$13+Rates!$E$17))+Rates!$E$26</f>
        <v>14117.62887</v>
      </c>
      <c r="D600" s="45">
        <f>IF('NEG Commercial NonWin'!B600&gt;40,40*(Rates!$F$13+Rates!$F$17)+('NEG Commercial NonWin'!B600-40)*(Rates!$F$13+Rates!$F$19),'NEG Commercial NonWin'!B600*(Rates!$F$13+Rates!$F$17))+Rates!$F$26</f>
        <v>18102.277980000003</v>
      </c>
      <c r="E600" s="46">
        <f t="shared" si="36"/>
        <v>3984.6491100000021</v>
      </c>
      <c r="F600" s="47">
        <f t="shared" si="37"/>
        <v>0.28224634226413137</v>
      </c>
      <c r="G600" s="51">
        <f>'NEG Commercial'!M600</f>
        <v>1</v>
      </c>
      <c r="H600" s="48">
        <f t="shared" si="38"/>
        <v>6.9562313920810263E-6</v>
      </c>
      <c r="I600" s="48">
        <f t="shared" si="39"/>
        <v>0.99987478783495265</v>
      </c>
      <c r="K600" s="72"/>
      <c r="L600" s="72"/>
    </row>
    <row r="601" spans="2:12" x14ac:dyDescent="0.2">
      <c r="B601" s="44">
        <f>'NEG Commercial'!K601</f>
        <v>24939</v>
      </c>
      <c r="C601" s="45">
        <f>IF('NEG Commercial NonWin'!B601&gt;40,40*(Rates!$E$13+Rates!$E$17)+('NEG Commercial NonWin'!B601-40)*(Rates!$E$13+Rates!$E$19),'NEG Commercial NonWin'!B601*(Rates!$E$13+Rates!$E$17))+Rates!$E$26</f>
        <v>14162.919270000002</v>
      </c>
      <c r="D601" s="45">
        <f>IF('NEG Commercial NonWin'!B601&gt;40,40*(Rates!$F$13+Rates!$F$17)+('NEG Commercial NonWin'!B601-40)*(Rates!$F$13+Rates!$F$19),'NEG Commercial NonWin'!B601*(Rates!$F$13+Rates!$F$17))+Rates!$F$26</f>
        <v>18160.39158</v>
      </c>
      <c r="E601" s="46">
        <f t="shared" si="36"/>
        <v>3997.4723099999974</v>
      </c>
      <c r="F601" s="47">
        <f t="shared" si="37"/>
        <v>0.28224917715004366</v>
      </c>
      <c r="G601" s="51">
        <f>'NEG Commercial'!M601</f>
        <v>1</v>
      </c>
      <c r="H601" s="48">
        <f t="shared" si="38"/>
        <v>6.9562313920810263E-6</v>
      </c>
      <c r="I601" s="48">
        <f t="shared" si="39"/>
        <v>0.99988174406634478</v>
      </c>
      <c r="K601" s="72"/>
      <c r="L601" s="72"/>
    </row>
    <row r="602" spans="2:12" x14ac:dyDescent="0.2">
      <c r="B602" s="44">
        <f>'NEG Commercial'!K602</f>
        <v>25619</v>
      </c>
      <c r="C602" s="45">
        <f>IF('NEG Commercial NonWin'!B602&gt;40,40*(Rates!$E$13+Rates!$E$17)+('NEG Commercial NonWin'!B602-40)*(Rates!$E$13+Rates!$E$19),'NEG Commercial NonWin'!B602*(Rates!$E$13+Rates!$E$17))+Rates!$E$26</f>
        <v>14547.887670000002</v>
      </c>
      <c r="D602" s="45">
        <f>IF('NEG Commercial NonWin'!B602&gt;40,40*(Rates!$F$13+Rates!$F$17)+('NEG Commercial NonWin'!B602-40)*(Rates!$F$13+Rates!$F$19),'NEG Commercial NonWin'!B602*(Rates!$F$13+Rates!$F$17))+Rates!$F$26</f>
        <v>18654.357179999999</v>
      </c>
      <c r="E602" s="46">
        <f t="shared" si="36"/>
        <v>4106.4695099999972</v>
      </c>
      <c r="F602" s="47">
        <f t="shared" si="37"/>
        <v>0.28227256101710035</v>
      </c>
      <c r="G602" s="51">
        <f>'NEG Commercial'!M602</f>
        <v>1</v>
      </c>
      <c r="H602" s="48">
        <f t="shared" si="38"/>
        <v>6.9562313920810263E-6</v>
      </c>
      <c r="I602" s="48">
        <f t="shared" si="39"/>
        <v>0.99988870029773691</v>
      </c>
      <c r="K602" s="72"/>
      <c r="L602" s="72"/>
    </row>
    <row r="603" spans="2:12" x14ac:dyDescent="0.2">
      <c r="B603" s="44">
        <f>'NEG Commercial'!K603</f>
        <v>26239</v>
      </c>
      <c r="C603" s="45">
        <f>IF('NEG Commercial NonWin'!B603&gt;40,40*(Rates!$E$13+Rates!$E$17)+('NEG Commercial NonWin'!B603-40)*(Rates!$E$13+Rates!$E$19),'NEG Commercial NonWin'!B603*(Rates!$E$13+Rates!$E$17))+Rates!$E$26</f>
        <v>14898.888270000001</v>
      </c>
      <c r="D603" s="45">
        <f>IF('NEG Commercial NonWin'!B603&gt;40,40*(Rates!$F$13+Rates!$F$17)+('NEG Commercial NonWin'!B603-40)*(Rates!$F$13+Rates!$F$19),'NEG Commercial NonWin'!B603*(Rates!$F$13+Rates!$F$17))+Rates!$F$26</f>
        <v>19104.737580000001</v>
      </c>
      <c r="E603" s="46">
        <f t="shared" si="36"/>
        <v>4205.8493099999996</v>
      </c>
      <c r="F603" s="47">
        <f t="shared" si="37"/>
        <v>0.28229282841651909</v>
      </c>
      <c r="G603" s="51">
        <f>'NEG Commercial'!M603</f>
        <v>1</v>
      </c>
      <c r="H603" s="48">
        <f t="shared" si="38"/>
        <v>6.9562313920810263E-6</v>
      </c>
      <c r="I603" s="48">
        <f t="shared" si="39"/>
        <v>0.99989565652912904</v>
      </c>
      <c r="K603" s="72"/>
      <c r="L603" s="72"/>
    </row>
    <row r="604" spans="2:12" x14ac:dyDescent="0.2">
      <c r="B604" s="44">
        <f>'NEG Commercial'!K604</f>
        <v>26539</v>
      </c>
      <c r="C604" s="45">
        <f>IF('NEG Commercial NonWin'!B604&gt;40,40*(Rates!$E$13+Rates!$E$17)+('NEG Commercial NonWin'!B604-40)*(Rates!$E$13+Rates!$E$19),'NEG Commercial NonWin'!B604*(Rates!$E$13+Rates!$E$17))+Rates!$E$26</f>
        <v>15068.727270000001</v>
      </c>
      <c r="D604" s="45">
        <f>IF('NEG Commercial NonWin'!B604&gt;40,40*(Rates!$F$13+Rates!$F$17)+('NEG Commercial NonWin'!B604-40)*(Rates!$F$13+Rates!$F$19),'NEG Commercial NonWin'!B604*(Rates!$F$13+Rates!$F$17))+Rates!$F$26</f>
        <v>19322.66358</v>
      </c>
      <c r="E604" s="46">
        <f t="shared" si="36"/>
        <v>4253.9363099999991</v>
      </c>
      <c r="F604" s="47">
        <f t="shared" si="37"/>
        <v>0.2823022962575657</v>
      </c>
      <c r="G604" s="51">
        <f>'NEG Commercial'!M604</f>
        <v>1</v>
      </c>
      <c r="H604" s="48">
        <f t="shared" si="38"/>
        <v>6.9562313920810263E-6</v>
      </c>
      <c r="I604" s="48">
        <f t="shared" si="39"/>
        <v>0.99990261276052117</v>
      </c>
      <c r="K604" s="72"/>
      <c r="L604" s="72"/>
    </row>
    <row r="605" spans="2:12" x14ac:dyDescent="0.2">
      <c r="B605" s="44">
        <f>'NEG Commercial'!K605</f>
        <v>27139</v>
      </c>
      <c r="C605" s="45">
        <f>IF('NEG Commercial NonWin'!B605&gt;40,40*(Rates!$E$13+Rates!$E$17)+('NEG Commercial NonWin'!B605-40)*(Rates!$E$13+Rates!$E$19),'NEG Commercial NonWin'!B605*(Rates!$E$13+Rates!$E$17))+Rates!$E$26</f>
        <v>15408.405270000001</v>
      </c>
      <c r="D605" s="45">
        <f>IF('NEG Commercial NonWin'!B605&gt;40,40*(Rates!$F$13+Rates!$F$17)+('NEG Commercial NonWin'!B605-40)*(Rates!$F$13+Rates!$F$19),'NEG Commercial NonWin'!B605*(Rates!$F$13+Rates!$F$17))+Rates!$F$26</f>
        <v>19758.515579999999</v>
      </c>
      <c r="E605" s="46">
        <f t="shared" si="36"/>
        <v>4350.1103099999982</v>
      </c>
      <c r="F605" s="47">
        <f t="shared" si="37"/>
        <v>0.28232060578453344</v>
      </c>
      <c r="G605" s="51">
        <f>'NEG Commercial'!M605</f>
        <v>1</v>
      </c>
      <c r="H605" s="48">
        <f t="shared" si="38"/>
        <v>6.9562313920810263E-6</v>
      </c>
      <c r="I605" s="48">
        <f t="shared" si="39"/>
        <v>0.9999095689919133</v>
      </c>
      <c r="K605" s="72"/>
      <c r="L605" s="72"/>
    </row>
    <row r="606" spans="2:12" x14ac:dyDescent="0.2">
      <c r="B606" s="44">
        <f>'NEG Commercial'!K606</f>
        <v>27299</v>
      </c>
      <c r="C606" s="45">
        <f>IF('NEG Commercial NonWin'!B606&gt;40,40*(Rates!$E$13+Rates!$E$17)+('NEG Commercial NonWin'!B606-40)*(Rates!$E$13+Rates!$E$19),'NEG Commercial NonWin'!B606*(Rates!$E$13+Rates!$E$17))+Rates!$E$26</f>
        <v>15498.986070000001</v>
      </c>
      <c r="D606" s="45">
        <f>IF('NEG Commercial NonWin'!B606&gt;40,40*(Rates!$F$13+Rates!$F$17)+('NEG Commercial NonWin'!B606-40)*(Rates!$F$13+Rates!$F$19),'NEG Commercial NonWin'!B606*(Rates!$F$13+Rates!$F$17))+Rates!$F$26</f>
        <v>19874.74278</v>
      </c>
      <c r="E606" s="46">
        <f t="shared" si="36"/>
        <v>4375.7567099999997</v>
      </c>
      <c r="F606" s="47">
        <f t="shared" si="37"/>
        <v>0.28232535278354498</v>
      </c>
      <c r="G606" s="51">
        <f>'NEG Commercial'!M606</f>
        <v>1</v>
      </c>
      <c r="H606" s="48">
        <f t="shared" si="38"/>
        <v>6.9562313920810263E-6</v>
      </c>
      <c r="I606" s="48">
        <f t="shared" si="39"/>
        <v>0.99991652522330543</v>
      </c>
      <c r="K606" s="72"/>
      <c r="L606" s="72"/>
    </row>
    <row r="607" spans="2:12" x14ac:dyDescent="0.2">
      <c r="B607" s="44">
        <f>'NEG Commercial'!K607</f>
        <v>28019</v>
      </c>
      <c r="C607" s="45">
        <f>IF('NEG Commercial NonWin'!B607&gt;40,40*(Rates!$E$13+Rates!$E$17)+('NEG Commercial NonWin'!B607-40)*(Rates!$E$13+Rates!$E$19),'NEG Commercial NonWin'!B607*(Rates!$E$13+Rates!$E$17))+Rates!$E$26</f>
        <v>15906.599670000001</v>
      </c>
      <c r="D607" s="45">
        <f>IF('NEG Commercial NonWin'!B607&gt;40,40*(Rates!$F$13+Rates!$F$17)+('NEG Commercial NonWin'!B607-40)*(Rates!$F$13+Rates!$F$19),'NEG Commercial NonWin'!B607*(Rates!$F$13+Rates!$F$17))+Rates!$F$26</f>
        <v>20397.765180000002</v>
      </c>
      <c r="E607" s="46">
        <f t="shared" si="36"/>
        <v>4491.1655100000007</v>
      </c>
      <c r="F607" s="47">
        <f t="shared" si="37"/>
        <v>0.28234604523746087</v>
      </c>
      <c r="G607" s="51">
        <f>'NEG Commercial'!M607</f>
        <v>1</v>
      </c>
      <c r="H607" s="48">
        <f t="shared" si="38"/>
        <v>6.9562313920810263E-6</v>
      </c>
      <c r="I607" s="48">
        <f t="shared" si="39"/>
        <v>0.99992348145469756</v>
      </c>
      <c r="K607" s="72"/>
      <c r="L607" s="72"/>
    </row>
    <row r="608" spans="2:12" x14ac:dyDescent="0.2">
      <c r="B608" s="44">
        <f>'NEG Commercial'!K608</f>
        <v>29859</v>
      </c>
      <c r="C608" s="45">
        <f>IF('NEG Commercial NonWin'!B608&gt;40,40*(Rates!$E$13+Rates!$E$17)+('NEG Commercial NonWin'!B608-40)*(Rates!$E$13+Rates!$E$19),'NEG Commercial NonWin'!B608*(Rates!$E$13+Rates!$E$17))+Rates!$E$26</f>
        <v>16948.278869999998</v>
      </c>
      <c r="D608" s="45">
        <f>IF('NEG Commercial NonWin'!B608&gt;40,40*(Rates!$F$13+Rates!$F$17)+('NEG Commercial NonWin'!B608-40)*(Rates!$F$13+Rates!$F$19),'NEG Commercial NonWin'!B608*(Rates!$F$13+Rates!$F$17))+Rates!$F$26</f>
        <v>21734.377980000001</v>
      </c>
      <c r="E608" s="46">
        <f t="shared" si="36"/>
        <v>4786.0991100000028</v>
      </c>
      <c r="F608" s="47">
        <f t="shared" si="37"/>
        <v>0.28239440398115206</v>
      </c>
      <c r="G608" s="51">
        <f>'NEG Commercial'!M608</f>
        <v>1</v>
      </c>
      <c r="H608" s="48">
        <f t="shared" si="38"/>
        <v>6.9562313920810263E-6</v>
      </c>
      <c r="I608" s="48">
        <f t="shared" si="39"/>
        <v>0.99993043768608969</v>
      </c>
      <c r="K608" s="72"/>
      <c r="L608" s="72"/>
    </row>
    <row r="609" spans="2:12" x14ac:dyDescent="0.2">
      <c r="B609" s="44">
        <f>'NEG Commercial'!K609</f>
        <v>29939</v>
      </c>
      <c r="C609" s="45">
        <f>IF('NEG Commercial NonWin'!B609&gt;40,40*(Rates!$E$13+Rates!$E$17)+('NEG Commercial NonWin'!B609-40)*(Rates!$E$13+Rates!$E$19),'NEG Commercial NonWin'!B609*(Rates!$E$13+Rates!$E$17))+Rates!$E$26</f>
        <v>16993.56927</v>
      </c>
      <c r="D609" s="45">
        <f>IF('NEG Commercial NonWin'!B609&gt;40,40*(Rates!$F$13+Rates!$F$17)+('NEG Commercial NonWin'!B609-40)*(Rates!$F$13+Rates!$F$19),'NEG Commercial NonWin'!B609*(Rates!$F$13+Rates!$F$17))+Rates!$F$26</f>
        <v>21792.491580000002</v>
      </c>
      <c r="E609" s="46">
        <f t="shared" si="36"/>
        <v>4798.9223100000017</v>
      </c>
      <c r="F609" s="47">
        <f t="shared" si="37"/>
        <v>0.28239637204833085</v>
      </c>
      <c r="G609" s="51">
        <f>'NEG Commercial'!M609</f>
        <v>1</v>
      </c>
      <c r="H609" s="48">
        <f t="shared" si="38"/>
        <v>6.9562313920810263E-6</v>
      </c>
      <c r="I609" s="48">
        <f t="shared" si="39"/>
        <v>0.99993739391748182</v>
      </c>
      <c r="K609" s="72"/>
      <c r="L609" s="72"/>
    </row>
    <row r="610" spans="2:12" x14ac:dyDescent="0.2">
      <c r="B610" s="44">
        <f>'NEG Commercial'!K610</f>
        <v>30919</v>
      </c>
      <c r="C610" s="45">
        <f>IF('NEG Commercial NonWin'!B610&gt;40,40*(Rates!$E$13+Rates!$E$17)+('NEG Commercial NonWin'!B610-40)*(Rates!$E$13+Rates!$E$19),'NEG Commercial NonWin'!B610*(Rates!$E$13+Rates!$E$17))+Rates!$E$26</f>
        <v>17548.376669999998</v>
      </c>
      <c r="D610" s="45">
        <f>IF('NEG Commercial NonWin'!B610&gt;40,40*(Rates!$F$13+Rates!$F$17)+('NEG Commercial NonWin'!B610-40)*(Rates!$F$13+Rates!$F$19),'NEG Commercial NonWin'!B610*(Rates!$F$13+Rates!$F$17))+Rates!$F$26</f>
        <v>22504.383180000001</v>
      </c>
      <c r="E610" s="46">
        <f t="shared" si="36"/>
        <v>4956.0065100000029</v>
      </c>
      <c r="F610" s="47">
        <f t="shared" si="37"/>
        <v>0.28241965642740008</v>
      </c>
      <c r="G610" s="51">
        <f>'NEG Commercial'!M610</f>
        <v>1</v>
      </c>
      <c r="H610" s="48">
        <f t="shared" si="38"/>
        <v>6.9562313920810263E-6</v>
      </c>
      <c r="I610" s="48">
        <f t="shared" si="39"/>
        <v>0.99994435014887395</v>
      </c>
      <c r="K610" s="72"/>
      <c r="L610" s="72"/>
    </row>
    <row r="611" spans="2:12" x14ac:dyDescent="0.2">
      <c r="B611" s="44">
        <f>'NEG Commercial'!K611</f>
        <v>33079</v>
      </c>
      <c r="C611" s="45">
        <f>IF('NEG Commercial NonWin'!B611&gt;40,40*(Rates!$E$13+Rates!$E$17)+('NEG Commercial NonWin'!B611-40)*(Rates!$E$13+Rates!$E$19),'NEG Commercial NonWin'!B611*(Rates!$E$13+Rates!$E$17))+Rates!$E$26</f>
        <v>18771.21747</v>
      </c>
      <c r="D611" s="45">
        <f>IF('NEG Commercial NonWin'!B611&gt;40,40*(Rates!$F$13+Rates!$F$17)+('NEG Commercial NonWin'!B611-40)*(Rates!$F$13+Rates!$F$19),'NEG Commercial NonWin'!B611*(Rates!$F$13+Rates!$F$17))+Rates!$F$26</f>
        <v>24073.450380000002</v>
      </c>
      <c r="E611" s="46">
        <f t="shared" si="36"/>
        <v>5302.2329100000024</v>
      </c>
      <c r="F611" s="47">
        <f t="shared" si="37"/>
        <v>0.28246611699395557</v>
      </c>
      <c r="G611" s="51">
        <f>'NEG Commercial'!M611</f>
        <v>1</v>
      </c>
      <c r="H611" s="48">
        <f t="shared" si="38"/>
        <v>6.9562313920810263E-6</v>
      </c>
      <c r="I611" s="48">
        <f t="shared" si="39"/>
        <v>0.99995130638026608</v>
      </c>
      <c r="K611" s="72"/>
      <c r="L611" s="72"/>
    </row>
    <row r="612" spans="2:12" x14ac:dyDescent="0.2">
      <c r="B612" s="44">
        <f>'NEG Commercial'!K612</f>
        <v>33619</v>
      </c>
      <c r="C612" s="45">
        <f>IF('NEG Commercial NonWin'!B612&gt;40,40*(Rates!$E$13+Rates!$E$17)+('NEG Commercial NonWin'!B612-40)*(Rates!$E$13+Rates!$E$19),'NEG Commercial NonWin'!B612*(Rates!$E$13+Rates!$E$17))+Rates!$E$26</f>
        <v>19076.927670000001</v>
      </c>
      <c r="D612" s="45">
        <f>IF('NEG Commercial NonWin'!B612&gt;40,40*(Rates!$F$13+Rates!$F$17)+('NEG Commercial NonWin'!B612-40)*(Rates!$F$13+Rates!$F$19),'NEG Commercial NonWin'!B612*(Rates!$F$13+Rates!$F$17))+Rates!$F$26</f>
        <v>24465.71718</v>
      </c>
      <c r="E612" s="46">
        <f t="shared" si="36"/>
        <v>5388.7895099999987</v>
      </c>
      <c r="F612" s="47">
        <f t="shared" si="37"/>
        <v>0.28247680146496035</v>
      </c>
      <c r="G612" s="51">
        <f>'NEG Commercial'!M612</f>
        <v>1</v>
      </c>
      <c r="H612" s="48">
        <f t="shared" si="38"/>
        <v>6.9562313920810263E-6</v>
      </c>
      <c r="I612" s="48">
        <f t="shared" si="39"/>
        <v>0.99995826261165821</v>
      </c>
      <c r="K612" s="72"/>
      <c r="L612" s="72"/>
    </row>
    <row r="613" spans="2:12" x14ac:dyDescent="0.2">
      <c r="B613" s="44">
        <f>'NEG Commercial'!K613</f>
        <v>34819</v>
      </c>
      <c r="C613" s="45">
        <f>IF('NEG Commercial NonWin'!B613&gt;40,40*(Rates!$E$13+Rates!$E$17)+('NEG Commercial NonWin'!B613-40)*(Rates!$E$13+Rates!$E$19),'NEG Commercial NonWin'!B613*(Rates!$E$13+Rates!$E$17))+Rates!$E$26</f>
        <v>19756.283670000001</v>
      </c>
      <c r="D613" s="45">
        <f>IF('NEG Commercial NonWin'!B613&gt;40,40*(Rates!$F$13+Rates!$F$17)+('NEG Commercial NonWin'!B613-40)*(Rates!$F$13+Rates!$F$19),'NEG Commercial NonWin'!B613*(Rates!$F$13+Rates!$F$17))+Rates!$F$26</f>
        <v>25337.421180000001</v>
      </c>
      <c r="E613" s="46">
        <f t="shared" si="36"/>
        <v>5581.1375100000005</v>
      </c>
      <c r="F613" s="47">
        <f t="shared" si="37"/>
        <v>0.28249936087296523</v>
      </c>
      <c r="G613" s="51">
        <f>'NEG Commercial'!M613</f>
        <v>1</v>
      </c>
      <c r="H613" s="48">
        <f t="shared" si="38"/>
        <v>6.9562313920810263E-6</v>
      </c>
      <c r="I613" s="48">
        <f t="shared" si="39"/>
        <v>0.99996521884305034</v>
      </c>
      <c r="K613" s="72"/>
      <c r="L613" s="72"/>
    </row>
    <row r="614" spans="2:12" x14ac:dyDescent="0.2">
      <c r="B614" s="44">
        <f>'NEG Commercial'!K614</f>
        <v>35179</v>
      </c>
      <c r="C614" s="45">
        <f>IF('NEG Commercial NonWin'!B614&gt;40,40*(Rates!$E$13+Rates!$E$17)+('NEG Commercial NonWin'!B614-40)*(Rates!$E$13+Rates!$E$19),'NEG Commercial NonWin'!B614*(Rates!$E$13+Rates!$E$17))+Rates!$E$26</f>
        <v>19960.090469999999</v>
      </c>
      <c r="D614" s="45">
        <f>IF('NEG Commercial NonWin'!B614&gt;40,40*(Rates!$F$13+Rates!$F$17)+('NEG Commercial NonWin'!B614-40)*(Rates!$F$13+Rates!$F$19),'NEG Commercial NonWin'!B614*(Rates!$F$13+Rates!$F$17))+Rates!$F$26</f>
        <v>25598.932380000002</v>
      </c>
      <c r="E614" s="46">
        <f t="shared" si="36"/>
        <v>5638.8419100000028</v>
      </c>
      <c r="F614" s="47">
        <f t="shared" si="37"/>
        <v>0.28250582924336831</v>
      </c>
      <c r="G614" s="51">
        <f>'NEG Commercial'!M614</f>
        <v>1</v>
      </c>
      <c r="H614" s="48">
        <f t="shared" si="38"/>
        <v>6.9562313920810263E-6</v>
      </c>
      <c r="I614" s="48">
        <f t="shared" si="39"/>
        <v>0.99997217507444247</v>
      </c>
      <c r="K614" s="72"/>
      <c r="L614" s="72"/>
    </row>
    <row r="615" spans="2:12" x14ac:dyDescent="0.2">
      <c r="B615" s="44">
        <f>'NEG Commercial'!K615</f>
        <v>35599</v>
      </c>
      <c r="C615" s="45">
        <f>IF('NEG Commercial NonWin'!B615&gt;40,40*(Rates!$E$13+Rates!$E$17)+('NEG Commercial NonWin'!B615-40)*(Rates!$E$13+Rates!$E$19),'NEG Commercial NonWin'!B615*(Rates!$E$13+Rates!$E$17))+Rates!$E$26</f>
        <v>20197.86507</v>
      </c>
      <c r="D615" s="45">
        <f>IF('NEG Commercial NonWin'!B615&gt;40,40*(Rates!$F$13+Rates!$F$17)+('NEG Commercial NonWin'!B615-40)*(Rates!$F$13+Rates!$F$19),'NEG Commercial NonWin'!B615*(Rates!$F$13+Rates!$F$17))+Rates!$F$26</f>
        <v>25904.028780000001</v>
      </c>
      <c r="E615" s="46">
        <f t="shared" si="36"/>
        <v>5706.1637100000007</v>
      </c>
      <c r="F615" s="47">
        <f t="shared" si="37"/>
        <v>0.28251321068954943</v>
      </c>
      <c r="G615" s="51">
        <f>'NEG Commercial'!M615</f>
        <v>1</v>
      </c>
      <c r="H615" s="48">
        <f t="shared" si="38"/>
        <v>6.9562313920810263E-6</v>
      </c>
      <c r="I615" s="48">
        <f t="shared" si="39"/>
        <v>0.9999791313058346</v>
      </c>
      <c r="K615" s="72"/>
      <c r="L615" s="72"/>
    </row>
    <row r="616" spans="2:12" x14ac:dyDescent="0.2">
      <c r="B616" s="44">
        <f>'NEG Commercial'!K616</f>
        <v>37299</v>
      </c>
      <c r="C616" s="45">
        <f>IF('NEG Commercial NonWin'!B616&gt;40,40*(Rates!$E$13+Rates!$E$17)+('NEG Commercial NonWin'!B616-40)*(Rates!$E$13+Rates!$E$19),'NEG Commercial NonWin'!B616*(Rates!$E$13+Rates!$E$17))+Rates!$E$26</f>
        <v>21160.286069999998</v>
      </c>
      <c r="D616" s="45">
        <f>IF('NEG Commercial NonWin'!B616&gt;40,40*(Rates!$F$13+Rates!$F$17)+('NEG Commercial NonWin'!B616-40)*(Rates!$F$13+Rates!$F$19),'NEG Commercial NonWin'!B616*(Rates!$F$13+Rates!$F$17))+Rates!$F$26</f>
        <v>27138.942780000001</v>
      </c>
      <c r="E616" s="46">
        <f t="shared" si="36"/>
        <v>5978.6567100000029</v>
      </c>
      <c r="F616" s="47">
        <f t="shared" si="37"/>
        <v>0.28254139335461276</v>
      </c>
      <c r="G616" s="51">
        <f>'NEG Commercial'!M616</f>
        <v>1</v>
      </c>
      <c r="H616" s="48">
        <f t="shared" si="38"/>
        <v>6.9562313920810263E-6</v>
      </c>
      <c r="I616" s="48">
        <f t="shared" si="39"/>
        <v>0.99998608753722673</v>
      </c>
      <c r="K616" s="72"/>
      <c r="L616" s="72"/>
    </row>
    <row r="617" spans="2:12" x14ac:dyDescent="0.2">
      <c r="B617" s="44">
        <f>'NEG Commercial'!K617</f>
        <v>38979</v>
      </c>
      <c r="C617" s="45">
        <f>IF('NEG Commercial NonWin'!B617&gt;40,40*(Rates!$E$13+Rates!$E$17)+('NEG Commercial NonWin'!B617-40)*(Rates!$E$13+Rates!$E$19),'NEG Commercial NonWin'!B617*(Rates!$E$13+Rates!$E$17))+Rates!$E$26</f>
        <v>22111.384470000001</v>
      </c>
      <c r="D617" s="45">
        <f>IF('NEG Commercial NonWin'!B617&gt;40,40*(Rates!$F$13+Rates!$F$17)+('NEG Commercial NonWin'!B617-40)*(Rates!$F$13+Rates!$F$19),'NEG Commercial NonWin'!B617*(Rates!$F$13+Rates!$F$17))+Rates!$F$26</f>
        <v>28359.328379999999</v>
      </c>
      <c r="E617" s="46">
        <f t="shared" si="36"/>
        <v>6247.9439099999981</v>
      </c>
      <c r="F617" s="47">
        <f t="shared" si="37"/>
        <v>0.28256683422410761</v>
      </c>
      <c r="G617" s="51">
        <f>'NEG Commercial'!M617</f>
        <v>1</v>
      </c>
      <c r="H617" s="48">
        <f t="shared" si="38"/>
        <v>6.9562313920810263E-6</v>
      </c>
      <c r="I617" s="48">
        <f t="shared" si="39"/>
        <v>0.99999304376861886</v>
      </c>
      <c r="K617" s="72"/>
      <c r="L617" s="72"/>
    </row>
    <row r="618" spans="2:12" x14ac:dyDescent="0.2">
      <c r="B618" s="44">
        <f>'NEG Commercial'!K618</f>
        <v>60079</v>
      </c>
      <c r="C618" s="45">
        <f>IF('NEG Commercial NonWin'!B618&gt;40,40*(Rates!$E$13+Rates!$E$17)+('NEG Commercial NonWin'!B618-40)*(Rates!$E$13+Rates!$E$19),'NEG Commercial NonWin'!B618*(Rates!$E$13+Rates!$E$17))+Rates!$E$26</f>
        <v>34056.727470000005</v>
      </c>
      <c r="D618" s="45">
        <f>IF('NEG Commercial NonWin'!B618&gt;40,40*(Rates!$F$13+Rates!$F$17)+('NEG Commercial NonWin'!B618-40)*(Rates!$F$13+Rates!$F$19),'NEG Commercial NonWin'!B618*(Rates!$F$13+Rates!$F$17))+Rates!$F$26</f>
        <v>43686.790379999999</v>
      </c>
      <c r="E618" s="46">
        <f t="shared" si="36"/>
        <v>9630.0629099999933</v>
      </c>
      <c r="F618" s="47">
        <f t="shared" si="37"/>
        <v>0.28276536312782702</v>
      </c>
      <c r="G618" s="51">
        <f>'NEG Commercial'!M618</f>
        <v>1</v>
      </c>
      <c r="H618" s="48">
        <f t="shared" si="38"/>
        <v>6.9562313920810263E-6</v>
      </c>
      <c r="I618" s="48">
        <f t="shared" si="39"/>
        <v>1.0000000000000109</v>
      </c>
      <c r="K618" s="72"/>
      <c r="L618" s="72"/>
    </row>
    <row r="619" spans="2:12" x14ac:dyDescent="0.2">
      <c r="C619" s="75"/>
      <c r="D619" s="75"/>
      <c r="E619" s="76"/>
      <c r="F619" s="77"/>
      <c r="G619" s="78"/>
    </row>
    <row r="620" spans="2:12" x14ac:dyDescent="0.2">
      <c r="C620" s="75"/>
      <c r="D620" s="75"/>
      <c r="E620" s="76"/>
      <c r="F620" s="77"/>
      <c r="G620" s="78"/>
    </row>
    <row r="621" spans="2:12" x14ac:dyDescent="0.2">
      <c r="C621" s="75"/>
      <c r="D621" s="75"/>
      <c r="E621" s="76"/>
      <c r="F621" s="77"/>
      <c r="G621" s="78"/>
    </row>
    <row r="622" spans="2:12" x14ac:dyDescent="0.2">
      <c r="C622" s="75"/>
      <c r="D622" s="75"/>
      <c r="E622" s="76"/>
      <c r="F622" s="77"/>
      <c r="G622" s="78"/>
    </row>
    <row r="623" spans="2:12" x14ac:dyDescent="0.2">
      <c r="C623" s="75"/>
      <c r="D623" s="75"/>
      <c r="E623" s="76"/>
      <c r="F623" s="77"/>
      <c r="G623" s="78"/>
    </row>
    <row r="624" spans="2:12" x14ac:dyDescent="0.2">
      <c r="C624" s="75"/>
      <c r="D624" s="75"/>
      <c r="E624" s="76"/>
      <c r="F624" s="77"/>
      <c r="G624" s="78"/>
    </row>
    <row r="625" spans="3:7" x14ac:dyDescent="0.2">
      <c r="C625" s="75"/>
      <c r="D625" s="75"/>
      <c r="E625" s="76"/>
      <c r="F625" s="77"/>
      <c r="G625" s="78"/>
    </row>
    <row r="626" spans="3:7" x14ac:dyDescent="0.2">
      <c r="C626" s="75"/>
      <c r="D626" s="75"/>
      <c r="E626" s="76"/>
      <c r="F626" s="77"/>
      <c r="G626" s="78"/>
    </row>
    <row r="627" spans="3:7" x14ac:dyDescent="0.2">
      <c r="C627" s="75"/>
      <c r="D627" s="75"/>
      <c r="E627" s="76"/>
      <c r="F627" s="77"/>
      <c r="G627" s="78"/>
    </row>
    <row r="628" spans="3:7" x14ac:dyDescent="0.2">
      <c r="C628" s="75"/>
      <c r="D628" s="75"/>
      <c r="E628" s="76"/>
      <c r="F628" s="77"/>
      <c r="G628" s="78"/>
    </row>
    <row r="629" spans="3:7" x14ac:dyDescent="0.2">
      <c r="C629" s="75"/>
      <c r="D629" s="75"/>
      <c r="E629" s="76"/>
      <c r="F629" s="77"/>
      <c r="G629" s="78"/>
    </row>
    <row r="630" spans="3:7" x14ac:dyDescent="0.2">
      <c r="C630" s="75"/>
      <c r="D630" s="75"/>
      <c r="E630" s="76"/>
      <c r="F630" s="77"/>
      <c r="G630" s="78"/>
    </row>
    <row r="631" spans="3:7" x14ac:dyDescent="0.2">
      <c r="C631" s="75"/>
      <c r="D631" s="75"/>
      <c r="E631" s="76"/>
      <c r="F631" s="77"/>
      <c r="G631" s="78"/>
    </row>
    <row r="632" spans="3:7" x14ac:dyDescent="0.2">
      <c r="C632" s="75"/>
      <c r="D632" s="75"/>
      <c r="E632" s="76"/>
      <c r="F632" s="77"/>
      <c r="G632" s="78"/>
    </row>
    <row r="633" spans="3:7" x14ac:dyDescent="0.2">
      <c r="C633" s="75"/>
      <c r="D633" s="75"/>
      <c r="E633" s="76"/>
      <c r="F633" s="77"/>
      <c r="G633" s="78"/>
    </row>
    <row r="634" spans="3:7" x14ac:dyDescent="0.2">
      <c r="C634" s="75"/>
      <c r="D634" s="75"/>
      <c r="E634" s="76"/>
      <c r="F634" s="77"/>
      <c r="G634" s="78"/>
    </row>
    <row r="635" spans="3:7" x14ac:dyDescent="0.2">
      <c r="C635" s="75"/>
      <c r="D635" s="75"/>
      <c r="E635" s="76"/>
      <c r="F635" s="77"/>
      <c r="G635" s="78"/>
    </row>
    <row r="636" spans="3:7" x14ac:dyDescent="0.2">
      <c r="C636" s="75"/>
      <c r="D636" s="75"/>
      <c r="E636" s="76"/>
      <c r="F636" s="77"/>
      <c r="G636" s="78"/>
    </row>
    <row r="637" spans="3:7" x14ac:dyDescent="0.2">
      <c r="C637" s="75"/>
      <c r="D637" s="75"/>
      <c r="E637" s="76"/>
      <c r="F637" s="77"/>
      <c r="G637" s="78"/>
    </row>
    <row r="638" spans="3:7" x14ac:dyDescent="0.2">
      <c r="C638" s="75"/>
      <c r="D638" s="75"/>
      <c r="E638" s="76"/>
      <c r="F638" s="77"/>
      <c r="G638" s="78"/>
    </row>
    <row r="639" spans="3:7" x14ac:dyDescent="0.2">
      <c r="C639" s="75"/>
      <c r="D639" s="75"/>
      <c r="E639" s="76"/>
      <c r="F639" s="77"/>
      <c r="G639" s="78"/>
    </row>
    <row r="640" spans="3:7" x14ac:dyDescent="0.2">
      <c r="C640" s="75"/>
      <c r="D640" s="75"/>
      <c r="E640" s="76"/>
      <c r="F640" s="77"/>
      <c r="G640" s="78"/>
    </row>
    <row r="641" spans="3:7" x14ac:dyDescent="0.2">
      <c r="C641" s="75"/>
      <c r="D641" s="75"/>
      <c r="E641" s="76"/>
      <c r="F641" s="77"/>
      <c r="G641" s="78"/>
    </row>
    <row r="642" spans="3:7" x14ac:dyDescent="0.2">
      <c r="C642" s="75"/>
      <c r="D642" s="75"/>
      <c r="E642" s="76"/>
      <c r="F642" s="77"/>
      <c r="G642" s="78"/>
    </row>
    <row r="643" spans="3:7" x14ac:dyDescent="0.2">
      <c r="C643" s="75"/>
      <c r="D643" s="75"/>
      <c r="E643" s="76"/>
      <c r="F643" s="77"/>
      <c r="G643" s="78"/>
    </row>
    <row r="644" spans="3:7" x14ac:dyDescent="0.2">
      <c r="C644" s="75"/>
      <c r="D644" s="75"/>
      <c r="E644" s="76"/>
      <c r="F644" s="77"/>
      <c r="G644" s="78"/>
    </row>
    <row r="645" spans="3:7" x14ac:dyDescent="0.2">
      <c r="C645" s="75"/>
      <c r="D645" s="75"/>
      <c r="E645" s="76"/>
      <c r="F645" s="77"/>
      <c r="G645" s="78"/>
    </row>
    <row r="646" spans="3:7" x14ac:dyDescent="0.2">
      <c r="C646" s="75"/>
      <c r="D646" s="75"/>
      <c r="E646" s="76"/>
      <c r="F646" s="77"/>
      <c r="G646" s="78"/>
    </row>
    <row r="647" spans="3:7" x14ac:dyDescent="0.2">
      <c r="C647" s="75"/>
      <c r="D647" s="75"/>
      <c r="E647" s="76"/>
      <c r="F647" s="77"/>
      <c r="G647" s="78"/>
    </row>
    <row r="648" spans="3:7" x14ac:dyDescent="0.2">
      <c r="C648" s="75"/>
      <c r="D648" s="75"/>
      <c r="E648" s="76"/>
      <c r="F648" s="77"/>
      <c r="G648" s="78"/>
    </row>
    <row r="649" spans="3:7" x14ac:dyDescent="0.2">
      <c r="C649" s="75"/>
      <c r="D649" s="75"/>
      <c r="E649" s="76"/>
      <c r="F649" s="77"/>
      <c r="G649" s="78"/>
    </row>
    <row r="650" spans="3:7" x14ac:dyDescent="0.2">
      <c r="C650" s="75"/>
      <c r="D650" s="75"/>
      <c r="E650" s="76"/>
      <c r="F650" s="77"/>
      <c r="G650" s="78"/>
    </row>
    <row r="651" spans="3:7" x14ac:dyDescent="0.2">
      <c r="C651" s="75"/>
      <c r="D651" s="75"/>
      <c r="E651" s="76"/>
      <c r="F651" s="77"/>
      <c r="G651" s="78"/>
    </row>
    <row r="652" spans="3:7" x14ac:dyDescent="0.2">
      <c r="C652" s="75"/>
      <c r="D652" s="75"/>
      <c r="E652" s="76"/>
      <c r="F652" s="77"/>
      <c r="G652" s="78"/>
    </row>
    <row r="653" spans="3:7" x14ac:dyDescent="0.2">
      <c r="C653" s="75"/>
      <c r="D653" s="75"/>
      <c r="E653" s="76"/>
      <c r="F653" s="77"/>
      <c r="G653" s="78"/>
    </row>
    <row r="654" spans="3:7" x14ac:dyDescent="0.2">
      <c r="C654" s="75"/>
      <c r="D654" s="75"/>
      <c r="E654" s="76"/>
      <c r="F654" s="77"/>
      <c r="G654" s="78"/>
    </row>
    <row r="655" spans="3:7" x14ac:dyDescent="0.2">
      <c r="C655" s="75"/>
      <c r="D655" s="75"/>
      <c r="E655" s="76"/>
      <c r="F655" s="77"/>
      <c r="G655" s="78"/>
    </row>
    <row r="656" spans="3:7" x14ac:dyDescent="0.2">
      <c r="C656" s="75"/>
      <c r="D656" s="75"/>
      <c r="E656" s="76"/>
      <c r="F656" s="77"/>
      <c r="G656" s="78"/>
    </row>
  </sheetData>
  <pageMargins left="0.7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B77A-1E24-4A6D-8E53-18FF78C269D2}">
  <dimension ref="A1"/>
  <sheetViews>
    <sheetView workbookViewId="0">
      <selection activeCell="H13" sqref="H1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B201-FE1A-4978-BF17-F42FF63F054B}">
  <sheetPr>
    <pageSetUpPr fitToPage="1"/>
  </sheetPr>
  <dimension ref="A1:M31"/>
  <sheetViews>
    <sheetView zoomScale="110" zoomScaleNormal="110" workbookViewId="0">
      <selection activeCell="F12" sqref="F12"/>
    </sheetView>
  </sheetViews>
  <sheetFormatPr defaultColWidth="9.140625" defaultRowHeight="12.75" x14ac:dyDescent="0.2"/>
  <cols>
    <col min="1" max="1" width="5.28515625" style="3" customWidth="1"/>
    <col min="2" max="2" width="37.28515625" style="3" customWidth="1"/>
    <col min="3" max="6" width="12.140625" style="3" customWidth="1"/>
    <col min="7" max="7" width="11.5703125" style="3" customWidth="1"/>
    <col min="8" max="18" width="16.140625" style="3" customWidth="1"/>
    <col min="19" max="16384" width="9.140625" style="3"/>
  </cols>
  <sheetData>
    <row r="1" spans="1:13" x14ac:dyDescent="0.2">
      <c r="A1" s="1" t="s">
        <v>57</v>
      </c>
      <c r="B1" s="2"/>
      <c r="C1" s="2"/>
      <c r="D1" s="2"/>
      <c r="E1" s="2"/>
      <c r="F1" s="2"/>
    </row>
    <row r="2" spans="1:13" x14ac:dyDescent="0.2">
      <c r="A2" s="1"/>
      <c r="B2" s="2"/>
      <c r="C2" s="2"/>
      <c r="D2" s="2"/>
      <c r="E2" s="2"/>
      <c r="F2" s="2"/>
    </row>
    <row r="3" spans="1:13" x14ac:dyDescent="0.2">
      <c r="A3" s="1" t="s">
        <v>70</v>
      </c>
      <c r="B3" s="2"/>
      <c r="C3" s="2"/>
      <c r="D3" s="2"/>
      <c r="E3" s="2"/>
      <c r="F3" s="2"/>
    </row>
    <row r="4" spans="1:13" x14ac:dyDescent="0.2">
      <c r="A4" s="70" t="s">
        <v>56</v>
      </c>
      <c r="B4" s="2"/>
      <c r="C4" s="2"/>
      <c r="D4" s="2"/>
      <c r="E4" s="2"/>
      <c r="F4" s="2"/>
    </row>
    <row r="5" spans="1:13" x14ac:dyDescent="0.2">
      <c r="A5" s="4"/>
      <c r="B5" s="2"/>
    </row>
    <row r="6" spans="1:13" x14ac:dyDescent="0.2">
      <c r="A6" s="2"/>
      <c r="B6" s="5" t="s">
        <v>8</v>
      </c>
      <c r="C6" s="5" t="s">
        <v>9</v>
      </c>
      <c r="D6" s="5" t="s">
        <v>25</v>
      </c>
      <c r="E6" s="5" t="s">
        <v>10</v>
      </c>
      <c r="F6" s="5" t="s">
        <v>26</v>
      </c>
    </row>
    <row r="7" spans="1:13" ht="28.5" customHeight="1" x14ac:dyDescent="0.2">
      <c r="A7" s="6"/>
      <c r="B7" s="8"/>
      <c r="C7" s="18" t="s">
        <v>11</v>
      </c>
      <c r="D7" s="18" t="s">
        <v>11</v>
      </c>
      <c r="E7" s="40" t="s">
        <v>33</v>
      </c>
      <c r="F7" s="41" t="s">
        <v>33</v>
      </c>
    </row>
    <row r="8" spans="1:13" ht="30.75" customHeight="1" x14ac:dyDescent="0.2">
      <c r="A8" s="9" t="s">
        <v>12</v>
      </c>
      <c r="B8" s="28" t="s">
        <v>13</v>
      </c>
      <c r="C8" s="18" t="s">
        <v>58</v>
      </c>
      <c r="D8" s="18" t="s">
        <v>55</v>
      </c>
      <c r="E8" s="19" t="s">
        <v>58</v>
      </c>
      <c r="F8" s="18" t="s">
        <v>55</v>
      </c>
    </row>
    <row r="9" spans="1:13" x14ac:dyDescent="0.2">
      <c r="A9" s="10">
        <v>1</v>
      </c>
      <c r="B9" s="67" t="s">
        <v>45</v>
      </c>
      <c r="C9" s="20"/>
      <c r="D9" s="20"/>
      <c r="E9" s="20"/>
      <c r="F9" s="20"/>
      <c r="G9" s="2"/>
      <c r="H9" s="4"/>
      <c r="I9" s="7"/>
      <c r="L9" s="13"/>
      <c r="M9" s="13"/>
    </row>
    <row r="10" spans="1:13" x14ac:dyDescent="0.2">
      <c r="A10" s="10">
        <f>+A9+1</f>
        <v>2</v>
      </c>
      <c r="B10" s="31" t="s">
        <v>52</v>
      </c>
      <c r="C10" s="20"/>
      <c r="D10" s="20"/>
      <c r="E10" s="20"/>
      <c r="F10" s="20"/>
      <c r="G10" s="2"/>
      <c r="H10" s="4"/>
      <c r="I10" s="7"/>
      <c r="L10" s="13"/>
      <c r="M10" s="13"/>
    </row>
    <row r="11" spans="1:13" x14ac:dyDescent="0.2">
      <c r="A11" s="10">
        <f t="shared" ref="A11:A18" si="0">+A10+1</f>
        <v>3</v>
      </c>
      <c r="B11" s="65" t="s">
        <v>46</v>
      </c>
      <c r="C11" s="20">
        <v>0.41613</v>
      </c>
      <c r="D11" s="20">
        <f>C11</f>
        <v>0.41613</v>
      </c>
      <c r="E11" s="20">
        <f>C11</f>
        <v>0.41613</v>
      </c>
      <c r="F11" s="20">
        <f>E11</f>
        <v>0.41613</v>
      </c>
      <c r="G11" s="2"/>
      <c r="H11" s="4"/>
      <c r="I11" s="7"/>
      <c r="L11" s="13"/>
      <c r="M11" s="13"/>
    </row>
    <row r="12" spans="1:13" x14ac:dyDescent="0.2">
      <c r="A12" s="10">
        <f t="shared" si="0"/>
        <v>4</v>
      </c>
      <c r="B12" s="66" t="s">
        <v>47</v>
      </c>
      <c r="C12" s="69"/>
      <c r="D12" s="69">
        <f>Summary!B11</f>
        <v>0.16028999999999999</v>
      </c>
      <c r="E12" s="69"/>
      <c r="F12" s="69">
        <f>D12</f>
        <v>0.16028999999999999</v>
      </c>
      <c r="G12" s="2"/>
      <c r="H12" s="4"/>
      <c r="I12" s="7"/>
      <c r="L12" s="13"/>
      <c r="M12" s="13"/>
    </row>
    <row r="13" spans="1:13" x14ac:dyDescent="0.2">
      <c r="A13" s="10">
        <f t="shared" si="0"/>
        <v>5</v>
      </c>
      <c r="B13" s="65" t="s">
        <v>48</v>
      </c>
      <c r="C13" s="20">
        <f>+C11+C12</f>
        <v>0.41613</v>
      </c>
      <c r="D13" s="12">
        <f t="shared" ref="D13:F13" si="1">+D11+D12</f>
        <v>0.57641999999999993</v>
      </c>
      <c r="E13" s="12">
        <f t="shared" si="1"/>
        <v>0.41613</v>
      </c>
      <c r="F13" s="12">
        <f t="shared" si="1"/>
        <v>0.57641999999999993</v>
      </c>
      <c r="G13" s="2"/>
      <c r="H13" s="4"/>
      <c r="I13" s="7"/>
      <c r="L13" s="13"/>
      <c r="M13" s="13"/>
    </row>
    <row r="14" spans="1:13" x14ac:dyDescent="0.2">
      <c r="A14" s="10">
        <f t="shared" si="0"/>
        <v>6</v>
      </c>
      <c r="B14" s="65"/>
      <c r="C14" s="20"/>
      <c r="D14" s="24"/>
      <c r="E14" s="20"/>
      <c r="F14" s="24"/>
      <c r="G14" s="2"/>
      <c r="H14" s="4"/>
      <c r="I14" s="7"/>
      <c r="M14" s="14"/>
    </row>
    <row r="15" spans="1:13" x14ac:dyDescent="0.2">
      <c r="A15" s="10">
        <f t="shared" si="0"/>
        <v>7</v>
      </c>
      <c r="B15" s="29" t="s">
        <v>53</v>
      </c>
      <c r="C15" s="21"/>
      <c r="D15" s="24"/>
      <c r="E15" s="21"/>
      <c r="F15" s="24"/>
      <c r="G15" s="2"/>
      <c r="H15" s="4"/>
      <c r="I15" s="7"/>
      <c r="L15" s="15"/>
      <c r="M15" s="15"/>
    </row>
    <row r="16" spans="1:13" x14ac:dyDescent="0.2">
      <c r="A16" s="10">
        <f t="shared" si="0"/>
        <v>8</v>
      </c>
      <c r="B16" s="30" t="s">
        <v>14</v>
      </c>
      <c r="C16" s="25" t="s">
        <v>15</v>
      </c>
      <c r="D16" s="25" t="s">
        <v>15</v>
      </c>
      <c r="E16" s="63" t="s">
        <v>16</v>
      </c>
      <c r="F16" s="25" t="s">
        <v>16</v>
      </c>
      <c r="G16" s="2"/>
      <c r="H16" s="4"/>
      <c r="I16" s="7"/>
    </row>
    <row r="17" spans="1:13" x14ac:dyDescent="0.2">
      <c r="A17" s="10">
        <f t="shared" si="0"/>
        <v>9</v>
      </c>
      <c r="B17" s="64" t="s">
        <v>18</v>
      </c>
      <c r="C17" s="21">
        <v>0.50858000000000003</v>
      </c>
      <c r="D17" s="26">
        <f>C17</f>
        <v>0.50858000000000003</v>
      </c>
      <c r="E17" s="21">
        <f>C17</f>
        <v>0.50858000000000003</v>
      </c>
      <c r="F17" s="85">
        <f>E17</f>
        <v>0.50858000000000003</v>
      </c>
      <c r="G17" s="2"/>
      <c r="H17" s="4"/>
      <c r="I17" s="16"/>
    </row>
    <row r="18" spans="1:13" x14ac:dyDescent="0.2">
      <c r="A18" s="10">
        <f t="shared" si="0"/>
        <v>10</v>
      </c>
      <c r="B18" s="30" t="s">
        <v>14</v>
      </c>
      <c r="C18" s="25" t="s">
        <v>17</v>
      </c>
      <c r="D18" s="25" t="s">
        <v>17</v>
      </c>
      <c r="E18" s="63" t="s">
        <v>22</v>
      </c>
      <c r="F18" s="25" t="s">
        <v>22</v>
      </c>
      <c r="G18" s="2"/>
      <c r="H18" s="4"/>
      <c r="I18" s="7"/>
    </row>
    <row r="19" spans="1:13" x14ac:dyDescent="0.2">
      <c r="A19" s="10">
        <f t="shared" ref="A19:A25" si="2">+A18+1</f>
        <v>11</v>
      </c>
      <c r="B19" s="64" t="s">
        <v>19</v>
      </c>
      <c r="C19" s="21">
        <v>0.15</v>
      </c>
      <c r="D19" s="26">
        <f>C19</f>
        <v>0.15</v>
      </c>
      <c r="E19" s="21">
        <f>C19</f>
        <v>0.15</v>
      </c>
      <c r="F19" s="26">
        <f>E19</f>
        <v>0.15</v>
      </c>
      <c r="G19" s="2"/>
      <c r="H19" s="2"/>
      <c r="I19" s="7"/>
    </row>
    <row r="20" spans="1:13" x14ac:dyDescent="0.2">
      <c r="A20" s="10">
        <f t="shared" si="2"/>
        <v>12</v>
      </c>
      <c r="B20" s="30"/>
      <c r="C20" s="21"/>
      <c r="D20" s="26"/>
      <c r="E20" s="21"/>
      <c r="F20" s="26"/>
      <c r="G20" s="2"/>
      <c r="H20" s="2"/>
      <c r="I20" s="7"/>
    </row>
    <row r="21" spans="1:13" x14ac:dyDescent="0.2">
      <c r="A21" s="10">
        <f t="shared" si="2"/>
        <v>13</v>
      </c>
      <c r="B21" s="68" t="s">
        <v>50</v>
      </c>
      <c r="C21" s="21"/>
      <c r="D21" s="26"/>
      <c r="E21" s="21"/>
      <c r="F21" s="26"/>
      <c r="G21" s="2"/>
      <c r="H21" s="2"/>
      <c r="I21" s="7"/>
    </row>
    <row r="22" spans="1:13" x14ac:dyDescent="0.2">
      <c r="A22" s="10">
        <f t="shared" si="2"/>
        <v>14</v>
      </c>
      <c r="B22" s="31" t="s">
        <v>21</v>
      </c>
      <c r="C22" s="22">
        <v>15.45</v>
      </c>
      <c r="D22" s="27">
        <f>C22</f>
        <v>15.45</v>
      </c>
      <c r="E22" s="22">
        <v>28.43</v>
      </c>
      <c r="F22" s="27">
        <f>E22</f>
        <v>28.43</v>
      </c>
      <c r="I22" s="17"/>
      <c r="K22" s="11"/>
      <c r="L22" s="15"/>
      <c r="M22" s="15"/>
    </row>
    <row r="23" spans="1:13" x14ac:dyDescent="0.2">
      <c r="A23" s="10">
        <f t="shared" si="2"/>
        <v>15</v>
      </c>
      <c r="B23" s="31" t="s">
        <v>54</v>
      </c>
      <c r="C23" s="20"/>
      <c r="D23" s="20"/>
      <c r="E23" s="20"/>
      <c r="F23" s="20"/>
      <c r="G23" s="2"/>
      <c r="H23" s="7"/>
      <c r="I23" s="7"/>
    </row>
    <row r="24" spans="1:13" x14ac:dyDescent="0.2">
      <c r="A24" s="10">
        <f t="shared" si="2"/>
        <v>16</v>
      </c>
      <c r="B24" s="65" t="s">
        <v>20</v>
      </c>
      <c r="C24" s="22">
        <v>0.2</v>
      </c>
      <c r="D24" s="23">
        <f>C24</f>
        <v>0.2</v>
      </c>
      <c r="E24" s="22">
        <f>C24</f>
        <v>0.2</v>
      </c>
      <c r="F24" s="22">
        <f>E24</f>
        <v>0.2</v>
      </c>
      <c r="G24" s="2"/>
      <c r="H24" s="4"/>
      <c r="I24" s="7"/>
    </row>
    <row r="25" spans="1:13" x14ac:dyDescent="0.2">
      <c r="A25" s="10">
        <f t="shared" si="2"/>
        <v>17</v>
      </c>
      <c r="B25" s="65" t="s">
        <v>51</v>
      </c>
      <c r="C25" s="35">
        <v>0.62</v>
      </c>
      <c r="D25" s="34">
        <f>C25</f>
        <v>0.62</v>
      </c>
      <c r="E25" s="35">
        <v>1.23</v>
      </c>
      <c r="F25" s="35">
        <f>E25</f>
        <v>1.23</v>
      </c>
    </row>
    <row r="26" spans="1:13" x14ac:dyDescent="0.2">
      <c r="A26" s="32">
        <f>+A25+1</f>
        <v>18</v>
      </c>
      <c r="B26" s="33" t="s">
        <v>49</v>
      </c>
      <c r="C26" s="35">
        <f>SUM(C22:C25)</f>
        <v>16.27</v>
      </c>
      <c r="D26" s="34">
        <f t="shared" ref="D26:F26" si="3">SUM(D22:D25)</f>
        <v>16.27</v>
      </c>
      <c r="E26" s="34">
        <f t="shared" si="3"/>
        <v>29.86</v>
      </c>
      <c r="F26" s="34">
        <f t="shared" si="3"/>
        <v>29.86</v>
      </c>
      <c r="L26" s="15"/>
      <c r="M26" s="15"/>
    </row>
    <row r="31" spans="1:13" x14ac:dyDescent="0.2">
      <c r="C31" s="14"/>
    </row>
  </sheetData>
  <pageMargins left="1" right="1" top="1" bottom="1" header="0.5" footer="0.5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4F9E-6741-474A-953F-6266BD854191}">
  <sheetPr>
    <pageSetUpPr fitToPage="1"/>
  </sheetPr>
  <dimension ref="A1:L110"/>
  <sheetViews>
    <sheetView workbookViewId="0">
      <pane xSplit="2" ySplit="4" topLeftCell="C9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9.28515625" style="38" bestFit="1" customWidth="1"/>
    <col min="2" max="2" width="11.28515625" style="38" bestFit="1" customWidth="1"/>
    <col min="3" max="3" width="12.28515625" style="38" customWidth="1"/>
    <col min="4" max="4" width="13.140625" style="38" bestFit="1" customWidth="1"/>
    <col min="5" max="5" width="12.28515625" style="38" customWidth="1"/>
    <col min="6" max="7" width="9.140625" style="38"/>
    <col min="8" max="8" width="9.28515625" style="38" bestFit="1" customWidth="1"/>
    <col min="9" max="9" width="12" style="38" customWidth="1"/>
    <col min="10" max="12" width="12.28515625" style="38" customWidth="1"/>
    <col min="13" max="16384" width="9.140625" style="38"/>
  </cols>
  <sheetData>
    <row r="1" spans="1:12" x14ac:dyDescent="0.2">
      <c r="B1" s="36"/>
      <c r="D1" s="36"/>
      <c r="E1" s="36"/>
      <c r="F1" s="36"/>
      <c r="G1" s="36"/>
      <c r="I1" s="36"/>
    </row>
    <row r="2" spans="1:12" ht="13.5" x14ac:dyDescent="0.25">
      <c r="A2" s="120" t="s">
        <v>73</v>
      </c>
      <c r="B2" s="36"/>
      <c r="C2" s="70"/>
      <c r="D2" s="36"/>
      <c r="E2" s="36"/>
      <c r="F2" s="36"/>
      <c r="G2" s="36"/>
      <c r="H2" s="36"/>
      <c r="I2" s="36"/>
    </row>
    <row r="3" spans="1:12" ht="38.25" x14ac:dyDescent="0.2">
      <c r="A3" s="36" t="s">
        <v>36</v>
      </c>
      <c r="D3" s="52" t="s">
        <v>44</v>
      </c>
      <c r="E3" s="53">
        <f>SUM(E5:E105)/SUM(D5:D105)</f>
        <v>110.60039424764585</v>
      </c>
      <c r="H3" s="36" t="s">
        <v>37</v>
      </c>
      <c r="K3" s="52" t="s">
        <v>44</v>
      </c>
      <c r="L3" s="53">
        <f>SUM(L5:L77)/SUM(K5:K77)</f>
        <v>25.291190238105589</v>
      </c>
    </row>
    <row r="4" spans="1:12" s="37" customFormat="1" ht="44.25" customHeight="1" x14ac:dyDescent="0.2">
      <c r="A4" s="37" t="s">
        <v>28</v>
      </c>
      <c r="B4" s="37" t="s">
        <v>0</v>
      </c>
      <c r="C4" s="37" t="s">
        <v>30</v>
      </c>
      <c r="D4" s="37" t="s">
        <v>31</v>
      </c>
      <c r="E4" s="37" t="s">
        <v>32</v>
      </c>
      <c r="H4" s="37" t="s">
        <v>28</v>
      </c>
      <c r="I4" s="37" t="s">
        <v>0</v>
      </c>
      <c r="J4" s="37" t="s">
        <v>30</v>
      </c>
      <c r="K4" s="37" t="s">
        <v>31</v>
      </c>
      <c r="L4" s="37" t="s">
        <v>32</v>
      </c>
    </row>
    <row r="5" spans="1:12" x14ac:dyDescent="0.2">
      <c r="A5" s="38" t="s">
        <v>35</v>
      </c>
      <c r="B5" s="38">
        <v>0</v>
      </c>
      <c r="C5" s="38" t="s">
        <v>27</v>
      </c>
      <c r="D5" s="38">
        <v>6527</v>
      </c>
      <c r="E5" s="38">
        <v>0</v>
      </c>
      <c r="H5" s="38" t="s">
        <v>35</v>
      </c>
      <c r="I5" s="38">
        <v>0</v>
      </c>
      <c r="J5" s="38" t="s">
        <v>34</v>
      </c>
      <c r="K5" s="38">
        <v>80712</v>
      </c>
      <c r="L5" s="38">
        <v>0</v>
      </c>
    </row>
    <row r="6" spans="1:12" x14ac:dyDescent="0.2">
      <c r="A6" s="38" t="s">
        <v>35</v>
      </c>
      <c r="B6" s="38">
        <v>2</v>
      </c>
      <c r="C6" s="38" t="s">
        <v>27</v>
      </c>
      <c r="D6" s="38">
        <v>4005</v>
      </c>
      <c r="E6" s="38">
        <v>5734</v>
      </c>
      <c r="F6" s="72"/>
      <c r="H6" s="38" t="s">
        <v>35</v>
      </c>
      <c r="I6" s="38">
        <v>2</v>
      </c>
      <c r="J6" s="38" t="s">
        <v>34</v>
      </c>
      <c r="K6" s="38">
        <v>34721</v>
      </c>
      <c r="L6" s="38">
        <v>49341</v>
      </c>
    </row>
    <row r="7" spans="1:12" x14ac:dyDescent="0.2">
      <c r="A7" s="38" t="s">
        <v>35</v>
      </c>
      <c r="B7" s="38">
        <v>4</v>
      </c>
      <c r="C7" s="38" t="s">
        <v>27</v>
      </c>
      <c r="D7" s="38">
        <v>2948</v>
      </c>
      <c r="E7" s="38">
        <v>9978</v>
      </c>
      <c r="F7" s="72"/>
      <c r="H7" s="38" t="s">
        <v>35</v>
      </c>
      <c r="I7" s="38">
        <v>4</v>
      </c>
      <c r="J7" s="38" t="s">
        <v>34</v>
      </c>
      <c r="K7" s="38">
        <v>33011</v>
      </c>
      <c r="L7" s="38">
        <v>116160</v>
      </c>
    </row>
    <row r="8" spans="1:12" x14ac:dyDescent="0.2">
      <c r="A8" s="38" t="s">
        <v>35</v>
      </c>
      <c r="B8" s="38">
        <v>6</v>
      </c>
      <c r="C8" s="38" t="s">
        <v>27</v>
      </c>
      <c r="D8" s="38">
        <v>3809</v>
      </c>
      <c r="E8" s="38">
        <v>21066</v>
      </c>
      <c r="F8" s="72"/>
      <c r="H8" s="38" t="s">
        <v>35</v>
      </c>
      <c r="I8" s="38">
        <v>6</v>
      </c>
      <c r="J8" s="38" t="s">
        <v>34</v>
      </c>
      <c r="K8" s="38">
        <v>64227</v>
      </c>
      <c r="L8" s="38">
        <v>358241</v>
      </c>
    </row>
    <row r="9" spans="1:12" x14ac:dyDescent="0.2">
      <c r="A9" s="38" t="s">
        <v>35</v>
      </c>
      <c r="B9" s="38">
        <v>8</v>
      </c>
      <c r="C9" s="38" t="s">
        <v>27</v>
      </c>
      <c r="D9" s="38">
        <v>4377</v>
      </c>
      <c r="E9" s="38">
        <v>32857</v>
      </c>
      <c r="F9" s="72"/>
      <c r="H9" s="38" t="s">
        <v>35</v>
      </c>
      <c r="I9" s="38">
        <v>8</v>
      </c>
      <c r="J9" s="38" t="s">
        <v>34</v>
      </c>
      <c r="K9" s="38">
        <v>88855</v>
      </c>
      <c r="L9" s="38">
        <v>668845</v>
      </c>
    </row>
    <row r="10" spans="1:12" x14ac:dyDescent="0.2">
      <c r="A10" s="38" t="s">
        <v>35</v>
      </c>
      <c r="B10" s="38">
        <v>10</v>
      </c>
      <c r="C10" s="38" t="s">
        <v>27</v>
      </c>
      <c r="D10" s="38">
        <v>4926</v>
      </c>
      <c r="E10" s="38">
        <v>46903</v>
      </c>
      <c r="F10" s="72"/>
      <c r="H10" s="38" t="s">
        <v>35</v>
      </c>
      <c r="I10" s="38">
        <v>10</v>
      </c>
      <c r="J10" s="38" t="s">
        <v>34</v>
      </c>
      <c r="K10" s="38">
        <v>93362</v>
      </c>
      <c r="L10" s="38">
        <v>885987</v>
      </c>
    </row>
    <row r="11" spans="1:12" x14ac:dyDescent="0.2">
      <c r="A11" s="38" t="s">
        <v>35</v>
      </c>
      <c r="B11" s="38">
        <v>12</v>
      </c>
      <c r="C11" s="38" t="s">
        <v>27</v>
      </c>
      <c r="D11" s="38">
        <v>4328</v>
      </c>
      <c r="E11" s="38">
        <v>49753</v>
      </c>
      <c r="F11" s="72"/>
      <c r="H11" s="38" t="s">
        <v>35</v>
      </c>
      <c r="I11" s="38">
        <v>12</v>
      </c>
      <c r="J11" s="38" t="s">
        <v>34</v>
      </c>
      <c r="K11" s="38">
        <v>83972</v>
      </c>
      <c r="L11" s="38">
        <v>969291</v>
      </c>
    </row>
    <row r="12" spans="1:12" x14ac:dyDescent="0.2">
      <c r="A12" s="38" t="s">
        <v>35</v>
      </c>
      <c r="B12" s="38">
        <v>14</v>
      </c>
      <c r="C12" s="38" t="s">
        <v>27</v>
      </c>
      <c r="D12" s="38">
        <v>5369</v>
      </c>
      <c r="E12" s="38">
        <v>72575</v>
      </c>
      <c r="F12" s="72"/>
      <c r="H12" s="38" t="s">
        <v>35</v>
      </c>
      <c r="I12" s="38">
        <v>14</v>
      </c>
      <c r="J12" s="38" t="s">
        <v>34</v>
      </c>
      <c r="K12" s="38">
        <v>82086</v>
      </c>
      <c r="L12" s="38">
        <v>1106373</v>
      </c>
    </row>
    <row r="13" spans="1:12" x14ac:dyDescent="0.2">
      <c r="A13" s="38" t="s">
        <v>35</v>
      </c>
      <c r="B13" s="38">
        <v>16</v>
      </c>
      <c r="C13" s="38" t="s">
        <v>27</v>
      </c>
      <c r="D13" s="38">
        <v>5429</v>
      </c>
      <c r="E13" s="38">
        <v>84061</v>
      </c>
      <c r="F13" s="72"/>
      <c r="H13" s="38" t="s">
        <v>35</v>
      </c>
      <c r="I13" s="38">
        <v>16</v>
      </c>
      <c r="J13" s="38" t="s">
        <v>34</v>
      </c>
      <c r="K13" s="38">
        <v>80082</v>
      </c>
      <c r="L13" s="38">
        <v>1241142</v>
      </c>
    </row>
    <row r="14" spans="1:12" x14ac:dyDescent="0.2">
      <c r="A14" s="38" t="s">
        <v>35</v>
      </c>
      <c r="B14" s="38">
        <v>18</v>
      </c>
      <c r="C14" s="38" t="s">
        <v>27</v>
      </c>
      <c r="D14" s="38">
        <v>5362</v>
      </c>
      <c r="E14" s="38">
        <v>93767</v>
      </c>
      <c r="F14" s="72"/>
      <c r="H14" s="38" t="s">
        <v>35</v>
      </c>
      <c r="I14" s="38">
        <v>18</v>
      </c>
      <c r="J14" s="38" t="s">
        <v>34</v>
      </c>
      <c r="K14" s="38">
        <v>63357</v>
      </c>
      <c r="L14" s="38">
        <v>1105757</v>
      </c>
    </row>
    <row r="15" spans="1:12" x14ac:dyDescent="0.2">
      <c r="A15" s="38" t="s">
        <v>35</v>
      </c>
      <c r="B15" s="38">
        <v>20</v>
      </c>
      <c r="C15" s="38" t="s">
        <v>27</v>
      </c>
      <c r="D15" s="38">
        <v>5069</v>
      </c>
      <c r="E15" s="38">
        <v>98919</v>
      </c>
      <c r="F15" s="72"/>
      <c r="H15" s="38" t="s">
        <v>35</v>
      </c>
      <c r="I15" s="38">
        <v>20</v>
      </c>
      <c r="J15" s="38" t="s">
        <v>34</v>
      </c>
      <c r="K15" s="38">
        <v>61169</v>
      </c>
      <c r="L15" s="38">
        <v>1191892</v>
      </c>
    </row>
    <row r="16" spans="1:12" x14ac:dyDescent="0.2">
      <c r="A16" s="38" t="s">
        <v>35</v>
      </c>
      <c r="B16" s="38">
        <v>40</v>
      </c>
      <c r="C16" s="38" t="s">
        <v>27</v>
      </c>
      <c r="D16" s="38">
        <v>68146</v>
      </c>
      <c r="E16" s="38">
        <v>2118037</v>
      </c>
      <c r="F16" s="72"/>
      <c r="H16" s="38" t="s">
        <v>35</v>
      </c>
      <c r="I16" s="38">
        <v>40</v>
      </c>
      <c r="J16" s="38" t="s">
        <v>34</v>
      </c>
      <c r="K16" s="38">
        <v>315274</v>
      </c>
      <c r="L16" s="38">
        <v>8978386</v>
      </c>
    </row>
    <row r="17" spans="1:12" x14ac:dyDescent="0.2">
      <c r="A17" s="38" t="s">
        <v>35</v>
      </c>
      <c r="B17" s="38">
        <v>60</v>
      </c>
      <c r="C17" s="38" t="s">
        <v>27</v>
      </c>
      <c r="D17" s="38">
        <v>92619</v>
      </c>
      <c r="E17" s="38">
        <v>4715890</v>
      </c>
      <c r="F17" s="72"/>
      <c r="H17" s="38" t="s">
        <v>35</v>
      </c>
      <c r="I17" s="38">
        <v>60</v>
      </c>
      <c r="J17" s="38" t="s">
        <v>34</v>
      </c>
      <c r="K17" s="38">
        <v>114827</v>
      </c>
      <c r="L17" s="38">
        <v>5629831</v>
      </c>
    </row>
    <row r="18" spans="1:12" x14ac:dyDescent="0.2">
      <c r="A18" s="38" t="s">
        <v>35</v>
      </c>
      <c r="B18" s="38">
        <v>80</v>
      </c>
      <c r="C18" s="38" t="s">
        <v>27</v>
      </c>
      <c r="D18" s="38">
        <v>112989</v>
      </c>
      <c r="E18" s="38">
        <v>7997159</v>
      </c>
      <c r="F18" s="72"/>
      <c r="H18" s="38" t="s">
        <v>35</v>
      </c>
      <c r="I18" s="38">
        <v>80</v>
      </c>
      <c r="J18" s="38" t="s">
        <v>34</v>
      </c>
      <c r="K18" s="38">
        <v>53941</v>
      </c>
      <c r="L18" s="38">
        <v>3744443</v>
      </c>
    </row>
    <row r="19" spans="1:12" x14ac:dyDescent="0.2">
      <c r="A19" s="38" t="s">
        <v>35</v>
      </c>
      <c r="B19" s="38">
        <v>100</v>
      </c>
      <c r="C19" s="38" t="s">
        <v>27</v>
      </c>
      <c r="D19" s="38">
        <v>128297</v>
      </c>
      <c r="E19" s="38">
        <v>11636395</v>
      </c>
      <c r="F19" s="72"/>
      <c r="H19" s="38" t="s">
        <v>35</v>
      </c>
      <c r="I19" s="38">
        <v>100</v>
      </c>
      <c r="J19" s="38" t="s">
        <v>34</v>
      </c>
      <c r="K19" s="38">
        <v>28482</v>
      </c>
      <c r="L19" s="38">
        <v>2548018</v>
      </c>
    </row>
    <row r="20" spans="1:12" x14ac:dyDescent="0.2">
      <c r="A20" s="38" t="s">
        <v>35</v>
      </c>
      <c r="B20" s="38">
        <v>120</v>
      </c>
      <c r="C20" s="38" t="s">
        <v>27</v>
      </c>
      <c r="D20" s="38">
        <v>124152</v>
      </c>
      <c r="E20" s="38">
        <v>13700802</v>
      </c>
      <c r="F20" s="72"/>
      <c r="H20" s="38" t="s">
        <v>35</v>
      </c>
      <c r="I20" s="38">
        <v>120</v>
      </c>
      <c r="J20" s="38" t="s">
        <v>34</v>
      </c>
      <c r="K20" s="38">
        <v>14767</v>
      </c>
      <c r="L20" s="38">
        <v>1615310</v>
      </c>
    </row>
    <row r="21" spans="1:12" x14ac:dyDescent="0.2">
      <c r="A21" s="38" t="s">
        <v>35</v>
      </c>
      <c r="B21" s="38">
        <v>140</v>
      </c>
      <c r="C21" s="38" t="s">
        <v>27</v>
      </c>
      <c r="D21" s="38">
        <v>107082</v>
      </c>
      <c r="E21" s="38">
        <v>13945825</v>
      </c>
      <c r="F21" s="72"/>
      <c r="H21" s="38" t="s">
        <v>35</v>
      </c>
      <c r="I21" s="38">
        <v>140</v>
      </c>
      <c r="J21" s="38" t="s">
        <v>34</v>
      </c>
      <c r="K21" s="38">
        <v>9283</v>
      </c>
      <c r="L21" s="38">
        <v>1184654</v>
      </c>
    </row>
    <row r="22" spans="1:12" x14ac:dyDescent="0.2">
      <c r="A22" s="38" t="s">
        <v>35</v>
      </c>
      <c r="B22" s="38">
        <v>160</v>
      </c>
      <c r="C22" s="38" t="s">
        <v>27</v>
      </c>
      <c r="D22" s="38">
        <v>81693</v>
      </c>
      <c r="E22" s="38">
        <v>12262353</v>
      </c>
      <c r="F22" s="72"/>
      <c r="H22" s="38" t="s">
        <v>35</v>
      </c>
      <c r="I22" s="38">
        <v>160</v>
      </c>
      <c r="J22" s="38" t="s">
        <v>34</v>
      </c>
      <c r="K22" s="38">
        <v>3752</v>
      </c>
      <c r="L22" s="38">
        <v>561041</v>
      </c>
    </row>
    <row r="23" spans="1:12" x14ac:dyDescent="0.2">
      <c r="A23" s="38" t="s">
        <v>35</v>
      </c>
      <c r="B23" s="38">
        <v>180</v>
      </c>
      <c r="C23" s="38" t="s">
        <v>27</v>
      </c>
      <c r="D23" s="38">
        <v>57077</v>
      </c>
      <c r="E23" s="38">
        <v>9698006</v>
      </c>
      <c r="H23" s="38" t="s">
        <v>35</v>
      </c>
      <c r="I23" s="38">
        <v>180</v>
      </c>
      <c r="J23" s="38" t="s">
        <v>34</v>
      </c>
      <c r="K23" s="38">
        <v>1898</v>
      </c>
      <c r="L23" s="38">
        <v>321145</v>
      </c>
    </row>
    <row r="24" spans="1:12" x14ac:dyDescent="0.2">
      <c r="A24" s="38" t="s">
        <v>35</v>
      </c>
      <c r="B24" s="38">
        <v>200</v>
      </c>
      <c r="C24" s="38" t="s">
        <v>27</v>
      </c>
      <c r="D24" s="38">
        <v>37357</v>
      </c>
      <c r="E24" s="38">
        <v>7092634</v>
      </c>
      <c r="H24" s="38" t="s">
        <v>35</v>
      </c>
      <c r="I24" s="38">
        <v>200</v>
      </c>
      <c r="J24" s="38" t="s">
        <v>34</v>
      </c>
      <c r="K24" s="38">
        <v>956</v>
      </c>
      <c r="L24" s="38">
        <v>181419</v>
      </c>
    </row>
    <row r="25" spans="1:12" x14ac:dyDescent="0.2">
      <c r="A25" s="38" t="s">
        <v>35</v>
      </c>
      <c r="B25" s="38">
        <v>220</v>
      </c>
      <c r="C25" s="38" t="s">
        <v>27</v>
      </c>
      <c r="D25" s="38">
        <v>24774</v>
      </c>
      <c r="E25" s="38">
        <v>5199420</v>
      </c>
      <c r="H25" s="38" t="s">
        <v>35</v>
      </c>
      <c r="I25" s="38">
        <v>220</v>
      </c>
      <c r="J25" s="38" t="s">
        <v>34</v>
      </c>
      <c r="K25" s="38">
        <v>598</v>
      </c>
      <c r="L25" s="38">
        <v>125701</v>
      </c>
    </row>
    <row r="26" spans="1:12" x14ac:dyDescent="0.2">
      <c r="A26" s="38" t="s">
        <v>35</v>
      </c>
      <c r="B26" s="38">
        <v>240</v>
      </c>
      <c r="C26" s="38" t="s">
        <v>27</v>
      </c>
      <c r="D26" s="38">
        <v>16746</v>
      </c>
      <c r="E26" s="38">
        <v>3848903</v>
      </c>
      <c r="H26" s="38" t="s">
        <v>35</v>
      </c>
      <c r="I26" s="38">
        <v>240</v>
      </c>
      <c r="J26" s="38" t="s">
        <v>34</v>
      </c>
      <c r="K26" s="38">
        <v>429</v>
      </c>
      <c r="L26" s="38">
        <v>98429</v>
      </c>
    </row>
    <row r="27" spans="1:12" x14ac:dyDescent="0.2">
      <c r="A27" s="38" t="s">
        <v>35</v>
      </c>
      <c r="B27" s="38">
        <v>260</v>
      </c>
      <c r="C27" s="38" t="s">
        <v>27</v>
      </c>
      <c r="D27" s="38">
        <v>11191</v>
      </c>
      <c r="E27" s="38">
        <v>2795360</v>
      </c>
      <c r="H27" s="38" t="s">
        <v>35</v>
      </c>
      <c r="I27" s="38">
        <v>260</v>
      </c>
      <c r="J27" s="38" t="s">
        <v>34</v>
      </c>
      <c r="K27" s="38">
        <v>266</v>
      </c>
      <c r="L27" s="38">
        <v>66373</v>
      </c>
    </row>
    <row r="28" spans="1:12" x14ac:dyDescent="0.2">
      <c r="A28" s="38" t="s">
        <v>35</v>
      </c>
      <c r="B28" s="38">
        <v>280</v>
      </c>
      <c r="C28" s="38" t="s">
        <v>27</v>
      </c>
      <c r="D28" s="38">
        <v>7352</v>
      </c>
      <c r="E28" s="38">
        <v>1982811</v>
      </c>
      <c r="H28" s="38" t="s">
        <v>35</v>
      </c>
      <c r="I28" s="38">
        <v>280</v>
      </c>
      <c r="J28" s="38" t="s">
        <v>34</v>
      </c>
      <c r="K28" s="38">
        <v>191</v>
      </c>
      <c r="L28" s="38">
        <v>51418</v>
      </c>
    </row>
    <row r="29" spans="1:12" x14ac:dyDescent="0.2">
      <c r="A29" s="38" t="s">
        <v>35</v>
      </c>
      <c r="B29" s="38">
        <v>300</v>
      </c>
      <c r="C29" s="38" t="s">
        <v>27</v>
      </c>
      <c r="D29" s="38">
        <v>5201</v>
      </c>
      <c r="E29" s="38">
        <v>1507866</v>
      </c>
      <c r="H29" s="38" t="s">
        <v>35</v>
      </c>
      <c r="I29" s="38">
        <v>300</v>
      </c>
      <c r="J29" s="38" t="s">
        <v>34</v>
      </c>
      <c r="K29" s="38">
        <v>131</v>
      </c>
      <c r="L29" s="38">
        <v>38045</v>
      </c>
    </row>
    <row r="30" spans="1:12" x14ac:dyDescent="0.2">
      <c r="A30" s="38" t="s">
        <v>35</v>
      </c>
      <c r="B30" s="38">
        <v>320</v>
      </c>
      <c r="C30" s="38" t="s">
        <v>27</v>
      </c>
      <c r="D30" s="38">
        <v>3455</v>
      </c>
      <c r="E30" s="38">
        <v>1070511</v>
      </c>
      <c r="H30" s="38" t="s">
        <v>35</v>
      </c>
      <c r="I30" s="38">
        <v>320</v>
      </c>
      <c r="J30" s="38" t="s">
        <v>34</v>
      </c>
      <c r="K30" s="38">
        <v>122</v>
      </c>
      <c r="L30" s="38">
        <v>37717</v>
      </c>
    </row>
    <row r="31" spans="1:12" x14ac:dyDescent="0.2">
      <c r="A31" s="38" t="s">
        <v>35</v>
      </c>
      <c r="B31" s="38">
        <v>340</v>
      </c>
      <c r="C31" s="38" t="s">
        <v>27</v>
      </c>
      <c r="D31" s="38">
        <v>2343</v>
      </c>
      <c r="E31" s="38">
        <v>773119</v>
      </c>
      <c r="H31" s="38" t="s">
        <v>35</v>
      </c>
      <c r="I31" s="38">
        <v>340</v>
      </c>
      <c r="J31" s="38" t="s">
        <v>34</v>
      </c>
      <c r="K31" s="38">
        <v>92</v>
      </c>
      <c r="L31" s="38">
        <v>30243</v>
      </c>
    </row>
    <row r="32" spans="1:12" x14ac:dyDescent="0.2">
      <c r="A32" s="38" t="s">
        <v>35</v>
      </c>
      <c r="B32" s="38">
        <v>360</v>
      </c>
      <c r="C32" s="38" t="s">
        <v>27</v>
      </c>
      <c r="D32" s="38">
        <v>1611</v>
      </c>
      <c r="E32" s="38">
        <v>564021</v>
      </c>
      <c r="H32" s="38" t="s">
        <v>35</v>
      </c>
      <c r="I32" s="38">
        <v>360</v>
      </c>
      <c r="J32" s="38" t="s">
        <v>34</v>
      </c>
      <c r="K32" s="38">
        <v>71</v>
      </c>
      <c r="L32" s="38">
        <v>24537</v>
      </c>
    </row>
    <row r="33" spans="1:12" x14ac:dyDescent="0.2">
      <c r="A33" s="38" t="s">
        <v>35</v>
      </c>
      <c r="B33" s="38">
        <v>380</v>
      </c>
      <c r="C33" s="38" t="s">
        <v>27</v>
      </c>
      <c r="D33" s="38">
        <v>1215</v>
      </c>
      <c r="E33" s="38">
        <v>449336</v>
      </c>
      <c r="H33" s="38" t="s">
        <v>35</v>
      </c>
      <c r="I33" s="38">
        <v>380</v>
      </c>
      <c r="J33" s="38" t="s">
        <v>34</v>
      </c>
      <c r="K33" s="38">
        <v>56</v>
      </c>
      <c r="L33" s="38">
        <v>20758</v>
      </c>
    </row>
    <row r="34" spans="1:12" x14ac:dyDescent="0.2">
      <c r="A34" s="38" t="s">
        <v>35</v>
      </c>
      <c r="B34" s="38">
        <v>400</v>
      </c>
      <c r="C34" s="38" t="s">
        <v>27</v>
      </c>
      <c r="D34" s="38">
        <v>843</v>
      </c>
      <c r="E34" s="38">
        <v>328796</v>
      </c>
      <c r="H34" s="38" t="s">
        <v>35</v>
      </c>
      <c r="I34" s="38">
        <v>400</v>
      </c>
      <c r="J34" s="38" t="s">
        <v>34</v>
      </c>
      <c r="K34" s="38">
        <v>67</v>
      </c>
      <c r="L34" s="38">
        <v>26116</v>
      </c>
    </row>
    <row r="35" spans="1:12" x14ac:dyDescent="0.2">
      <c r="A35" s="38" t="s">
        <v>35</v>
      </c>
      <c r="B35" s="38">
        <v>420</v>
      </c>
      <c r="C35" s="38" t="s">
        <v>27</v>
      </c>
      <c r="D35" s="38">
        <v>658</v>
      </c>
      <c r="E35" s="38">
        <v>269844</v>
      </c>
      <c r="H35" s="38" t="s">
        <v>35</v>
      </c>
      <c r="I35" s="38">
        <v>420</v>
      </c>
      <c r="J35" s="38" t="s">
        <v>34</v>
      </c>
      <c r="K35" s="38">
        <v>34</v>
      </c>
      <c r="L35" s="38">
        <v>14018</v>
      </c>
    </row>
    <row r="36" spans="1:12" x14ac:dyDescent="0.2">
      <c r="A36" s="38" t="s">
        <v>35</v>
      </c>
      <c r="B36" s="38">
        <v>440</v>
      </c>
      <c r="C36" s="38" t="s">
        <v>27</v>
      </c>
      <c r="D36" s="38">
        <v>479</v>
      </c>
      <c r="E36" s="38">
        <v>205827</v>
      </c>
      <c r="H36" s="38" t="s">
        <v>35</v>
      </c>
      <c r="I36" s="38">
        <v>440</v>
      </c>
      <c r="J36" s="38" t="s">
        <v>34</v>
      </c>
      <c r="K36" s="38">
        <v>30</v>
      </c>
      <c r="L36" s="38">
        <v>12910</v>
      </c>
    </row>
    <row r="37" spans="1:12" x14ac:dyDescent="0.2">
      <c r="A37" s="38" t="s">
        <v>35</v>
      </c>
      <c r="B37" s="38">
        <v>460</v>
      </c>
      <c r="C37" s="38" t="s">
        <v>27</v>
      </c>
      <c r="D37" s="38">
        <v>387</v>
      </c>
      <c r="E37" s="38">
        <v>174233</v>
      </c>
      <c r="H37" s="38" t="s">
        <v>35</v>
      </c>
      <c r="I37" s="38">
        <v>460</v>
      </c>
      <c r="J37" s="38" t="s">
        <v>34</v>
      </c>
      <c r="K37" s="38">
        <v>33</v>
      </c>
      <c r="L37" s="38">
        <v>14864</v>
      </c>
    </row>
    <row r="38" spans="1:12" x14ac:dyDescent="0.2">
      <c r="A38" s="38" t="s">
        <v>35</v>
      </c>
      <c r="B38" s="38">
        <v>480</v>
      </c>
      <c r="C38" s="38" t="s">
        <v>27</v>
      </c>
      <c r="D38" s="38">
        <v>280</v>
      </c>
      <c r="E38" s="38">
        <v>131678</v>
      </c>
      <c r="H38" s="38" t="s">
        <v>35</v>
      </c>
      <c r="I38" s="38">
        <v>480</v>
      </c>
      <c r="J38" s="38" t="s">
        <v>34</v>
      </c>
      <c r="K38" s="38">
        <v>25</v>
      </c>
      <c r="L38" s="38">
        <v>11757</v>
      </c>
    </row>
    <row r="39" spans="1:12" x14ac:dyDescent="0.2">
      <c r="A39" s="38" t="s">
        <v>35</v>
      </c>
      <c r="B39" s="38">
        <v>500</v>
      </c>
      <c r="C39" s="38" t="s">
        <v>27</v>
      </c>
      <c r="D39" s="38">
        <v>229</v>
      </c>
      <c r="E39" s="38">
        <v>112313</v>
      </c>
      <c r="H39" s="38" t="s">
        <v>35</v>
      </c>
      <c r="I39" s="38">
        <v>500</v>
      </c>
      <c r="J39" s="38" t="s">
        <v>34</v>
      </c>
      <c r="K39" s="38">
        <v>19</v>
      </c>
      <c r="L39" s="38">
        <v>9323</v>
      </c>
    </row>
    <row r="40" spans="1:12" x14ac:dyDescent="0.2">
      <c r="A40" s="38" t="s">
        <v>35</v>
      </c>
      <c r="B40" s="38">
        <v>520</v>
      </c>
      <c r="C40" s="38" t="s">
        <v>27</v>
      </c>
      <c r="D40" s="38">
        <v>179</v>
      </c>
      <c r="E40" s="38">
        <v>91470</v>
      </c>
      <c r="H40" s="38" t="s">
        <v>35</v>
      </c>
      <c r="I40" s="38">
        <v>520</v>
      </c>
      <c r="J40" s="38" t="s">
        <v>34</v>
      </c>
      <c r="K40" s="38">
        <v>15</v>
      </c>
      <c r="L40" s="38">
        <v>7663</v>
      </c>
    </row>
    <row r="41" spans="1:12" x14ac:dyDescent="0.2">
      <c r="A41" s="38" t="s">
        <v>35</v>
      </c>
      <c r="B41" s="38">
        <v>540</v>
      </c>
      <c r="C41" s="38" t="s">
        <v>27</v>
      </c>
      <c r="D41" s="38">
        <v>126</v>
      </c>
      <c r="E41" s="38">
        <v>66902</v>
      </c>
      <c r="H41" s="38" t="s">
        <v>35</v>
      </c>
      <c r="I41" s="38">
        <v>540</v>
      </c>
      <c r="J41" s="38" t="s">
        <v>34</v>
      </c>
      <c r="K41" s="38">
        <v>19</v>
      </c>
      <c r="L41" s="38">
        <v>10051</v>
      </c>
    </row>
    <row r="42" spans="1:12" x14ac:dyDescent="0.2">
      <c r="A42" s="38" t="s">
        <v>35</v>
      </c>
      <c r="B42" s="38">
        <v>560</v>
      </c>
      <c r="C42" s="38" t="s">
        <v>27</v>
      </c>
      <c r="D42" s="38">
        <v>125</v>
      </c>
      <c r="E42" s="38">
        <v>68769</v>
      </c>
      <c r="H42" s="38" t="s">
        <v>35</v>
      </c>
      <c r="I42" s="38">
        <v>560</v>
      </c>
      <c r="J42" s="38" t="s">
        <v>34</v>
      </c>
      <c r="K42" s="38">
        <v>16</v>
      </c>
      <c r="L42" s="38">
        <v>8829</v>
      </c>
    </row>
    <row r="43" spans="1:12" x14ac:dyDescent="0.2">
      <c r="A43" s="38" t="s">
        <v>35</v>
      </c>
      <c r="B43" s="38">
        <v>580</v>
      </c>
      <c r="C43" s="38" t="s">
        <v>27</v>
      </c>
      <c r="D43" s="38">
        <v>80</v>
      </c>
      <c r="E43" s="38">
        <v>45562</v>
      </c>
      <c r="H43" s="38" t="s">
        <v>35</v>
      </c>
      <c r="I43" s="38">
        <v>580</v>
      </c>
      <c r="J43" s="38" t="s">
        <v>34</v>
      </c>
      <c r="K43" s="38">
        <v>15</v>
      </c>
      <c r="L43" s="38">
        <v>8587</v>
      </c>
    </row>
    <row r="44" spans="1:12" x14ac:dyDescent="0.2">
      <c r="A44" s="38" t="s">
        <v>35</v>
      </c>
      <c r="B44" s="38">
        <v>600</v>
      </c>
      <c r="C44" s="38" t="s">
        <v>27</v>
      </c>
      <c r="D44" s="38">
        <v>79</v>
      </c>
      <c r="E44" s="38">
        <v>46616</v>
      </c>
      <c r="H44" s="38" t="s">
        <v>35</v>
      </c>
      <c r="I44" s="38">
        <v>600</v>
      </c>
      <c r="J44" s="38" t="s">
        <v>34</v>
      </c>
      <c r="K44" s="38">
        <v>8</v>
      </c>
      <c r="L44" s="38">
        <v>4731</v>
      </c>
    </row>
    <row r="45" spans="1:12" x14ac:dyDescent="0.2">
      <c r="A45" s="38" t="s">
        <v>35</v>
      </c>
      <c r="B45" s="38">
        <v>620</v>
      </c>
      <c r="C45" s="38" t="s">
        <v>27</v>
      </c>
      <c r="D45" s="38">
        <v>71</v>
      </c>
      <c r="E45" s="38">
        <v>43385</v>
      </c>
      <c r="H45" s="38" t="s">
        <v>35</v>
      </c>
      <c r="I45" s="38">
        <v>620</v>
      </c>
      <c r="J45" s="38" t="s">
        <v>34</v>
      </c>
      <c r="K45" s="38">
        <v>13</v>
      </c>
      <c r="L45" s="38">
        <v>7326</v>
      </c>
    </row>
    <row r="46" spans="1:12" x14ac:dyDescent="0.2">
      <c r="A46" s="38" t="s">
        <v>35</v>
      </c>
      <c r="B46" s="38">
        <v>640</v>
      </c>
      <c r="C46" s="38" t="s">
        <v>27</v>
      </c>
      <c r="D46" s="38">
        <v>64</v>
      </c>
      <c r="E46" s="38">
        <v>40286</v>
      </c>
      <c r="H46" s="38" t="s">
        <v>35</v>
      </c>
      <c r="I46" s="38">
        <v>640</v>
      </c>
      <c r="J46" s="38" t="s">
        <v>34</v>
      </c>
      <c r="K46" s="38">
        <v>6</v>
      </c>
      <c r="L46" s="38">
        <v>3798</v>
      </c>
    </row>
    <row r="47" spans="1:12" x14ac:dyDescent="0.2">
      <c r="A47" s="38" t="s">
        <v>35</v>
      </c>
      <c r="B47" s="38">
        <v>660</v>
      </c>
      <c r="C47" s="38" t="s">
        <v>27</v>
      </c>
      <c r="D47" s="38">
        <v>54</v>
      </c>
      <c r="E47" s="38">
        <v>35129</v>
      </c>
      <c r="H47" s="38" t="s">
        <v>35</v>
      </c>
      <c r="I47" s="38">
        <v>660</v>
      </c>
      <c r="J47" s="38" t="s">
        <v>34</v>
      </c>
      <c r="K47" s="38">
        <v>3</v>
      </c>
      <c r="L47" s="38">
        <v>1952</v>
      </c>
    </row>
    <row r="48" spans="1:12" x14ac:dyDescent="0.2">
      <c r="A48" s="38" t="s">
        <v>35</v>
      </c>
      <c r="B48" s="38">
        <v>680</v>
      </c>
      <c r="C48" s="38" t="s">
        <v>27</v>
      </c>
      <c r="D48" s="38">
        <v>40</v>
      </c>
      <c r="E48" s="38">
        <v>26756</v>
      </c>
      <c r="H48" s="38" t="s">
        <v>35</v>
      </c>
      <c r="I48" s="38">
        <v>680</v>
      </c>
      <c r="J48" s="38" t="s">
        <v>34</v>
      </c>
      <c r="K48" s="38">
        <v>5</v>
      </c>
      <c r="L48" s="38">
        <v>3356</v>
      </c>
    </row>
    <row r="49" spans="1:12" x14ac:dyDescent="0.2">
      <c r="A49" s="38" t="s">
        <v>35</v>
      </c>
      <c r="B49" s="38">
        <v>700</v>
      </c>
      <c r="C49" s="38" t="s">
        <v>27</v>
      </c>
      <c r="D49" s="38">
        <v>30</v>
      </c>
      <c r="E49" s="38">
        <v>20715</v>
      </c>
      <c r="H49" s="38" t="s">
        <v>35</v>
      </c>
      <c r="I49" s="38">
        <v>700</v>
      </c>
      <c r="J49" s="38" t="s">
        <v>34</v>
      </c>
      <c r="K49" s="38">
        <v>9</v>
      </c>
      <c r="L49" s="38">
        <v>6207</v>
      </c>
    </row>
    <row r="50" spans="1:12" x14ac:dyDescent="0.2">
      <c r="A50" s="38" t="s">
        <v>35</v>
      </c>
      <c r="B50" s="38">
        <v>720</v>
      </c>
      <c r="C50" s="38" t="s">
        <v>27</v>
      </c>
      <c r="D50" s="38">
        <v>32</v>
      </c>
      <c r="E50" s="38">
        <v>22692</v>
      </c>
      <c r="H50" s="38" t="s">
        <v>35</v>
      </c>
      <c r="I50" s="38">
        <v>720</v>
      </c>
      <c r="J50" s="38" t="s">
        <v>34</v>
      </c>
      <c r="K50" s="38">
        <v>5</v>
      </c>
      <c r="L50" s="38">
        <v>3540</v>
      </c>
    </row>
    <row r="51" spans="1:12" x14ac:dyDescent="0.2">
      <c r="A51" s="38" t="s">
        <v>35</v>
      </c>
      <c r="B51" s="38">
        <v>740</v>
      </c>
      <c r="C51" s="38" t="s">
        <v>27</v>
      </c>
      <c r="D51" s="38">
        <v>28</v>
      </c>
      <c r="E51" s="38">
        <v>19736</v>
      </c>
      <c r="H51" s="38" t="s">
        <v>35</v>
      </c>
      <c r="I51" s="38">
        <v>740</v>
      </c>
      <c r="J51" s="38" t="s">
        <v>34</v>
      </c>
      <c r="K51" s="38">
        <v>4</v>
      </c>
      <c r="L51" s="38">
        <v>2920</v>
      </c>
    </row>
    <row r="52" spans="1:12" x14ac:dyDescent="0.2">
      <c r="A52" s="38" t="s">
        <v>35</v>
      </c>
      <c r="B52" s="38">
        <v>760</v>
      </c>
      <c r="C52" s="38" t="s">
        <v>27</v>
      </c>
      <c r="D52" s="38">
        <v>27</v>
      </c>
      <c r="E52" s="38">
        <v>20233</v>
      </c>
      <c r="H52" s="38" t="s">
        <v>35</v>
      </c>
      <c r="I52" s="38">
        <v>760</v>
      </c>
      <c r="J52" s="38" t="s">
        <v>34</v>
      </c>
      <c r="K52" s="38">
        <v>5</v>
      </c>
      <c r="L52" s="38">
        <v>3778</v>
      </c>
    </row>
    <row r="53" spans="1:12" x14ac:dyDescent="0.2">
      <c r="A53" s="38" t="s">
        <v>35</v>
      </c>
      <c r="B53" s="38">
        <v>780</v>
      </c>
      <c r="C53" s="38" t="s">
        <v>27</v>
      </c>
      <c r="D53" s="38">
        <v>20</v>
      </c>
      <c r="E53" s="38">
        <v>15407</v>
      </c>
      <c r="H53" s="38" t="s">
        <v>35</v>
      </c>
      <c r="I53" s="38">
        <v>780</v>
      </c>
      <c r="J53" s="38" t="s">
        <v>34</v>
      </c>
      <c r="K53" s="38">
        <v>2</v>
      </c>
      <c r="L53" s="38">
        <v>1547</v>
      </c>
    </row>
    <row r="54" spans="1:12" x14ac:dyDescent="0.2">
      <c r="A54" s="38" t="s">
        <v>35</v>
      </c>
      <c r="B54" s="38">
        <v>800</v>
      </c>
      <c r="C54" s="38" t="s">
        <v>27</v>
      </c>
      <c r="D54" s="38">
        <v>13</v>
      </c>
      <c r="E54" s="38">
        <v>10326</v>
      </c>
      <c r="H54" s="38" t="s">
        <v>35</v>
      </c>
      <c r="I54" s="38">
        <v>800</v>
      </c>
      <c r="J54" s="38" t="s">
        <v>34</v>
      </c>
      <c r="K54" s="38">
        <v>3</v>
      </c>
      <c r="L54" s="38">
        <v>2378</v>
      </c>
    </row>
    <row r="55" spans="1:12" x14ac:dyDescent="0.2">
      <c r="A55" s="38" t="s">
        <v>35</v>
      </c>
      <c r="B55" s="38">
        <v>820</v>
      </c>
      <c r="C55" s="38" t="s">
        <v>27</v>
      </c>
      <c r="D55" s="38">
        <v>17</v>
      </c>
      <c r="E55" s="38">
        <v>13756</v>
      </c>
      <c r="H55" s="38" t="s">
        <v>35</v>
      </c>
      <c r="I55" s="38">
        <v>820</v>
      </c>
      <c r="J55" s="38" t="s">
        <v>34</v>
      </c>
      <c r="K55" s="38">
        <v>2</v>
      </c>
      <c r="L55" s="38">
        <v>1620</v>
      </c>
    </row>
    <row r="56" spans="1:12" x14ac:dyDescent="0.2">
      <c r="A56" s="38" t="s">
        <v>35</v>
      </c>
      <c r="B56" s="38">
        <v>840</v>
      </c>
      <c r="C56" s="38" t="s">
        <v>27</v>
      </c>
      <c r="D56" s="38">
        <v>18</v>
      </c>
      <c r="E56" s="38">
        <v>14933</v>
      </c>
      <c r="H56" s="38" t="s">
        <v>35</v>
      </c>
      <c r="I56" s="38">
        <v>840</v>
      </c>
      <c r="J56" s="38" t="s">
        <v>34</v>
      </c>
      <c r="K56" s="38">
        <v>1</v>
      </c>
      <c r="L56" s="38">
        <v>840</v>
      </c>
    </row>
    <row r="57" spans="1:12" x14ac:dyDescent="0.2">
      <c r="A57" s="38" t="s">
        <v>35</v>
      </c>
      <c r="B57" s="38">
        <v>860</v>
      </c>
      <c r="C57" s="38" t="s">
        <v>27</v>
      </c>
      <c r="D57" s="38">
        <v>15</v>
      </c>
      <c r="E57" s="38">
        <v>12739</v>
      </c>
      <c r="H57" s="38" t="s">
        <v>35</v>
      </c>
      <c r="I57" s="38">
        <v>860</v>
      </c>
      <c r="J57" s="38" t="s">
        <v>34</v>
      </c>
      <c r="K57" s="38">
        <v>2</v>
      </c>
      <c r="L57" s="38">
        <v>1706</v>
      </c>
    </row>
    <row r="58" spans="1:12" x14ac:dyDescent="0.2">
      <c r="A58" s="38" t="s">
        <v>35</v>
      </c>
      <c r="B58" s="38">
        <v>880</v>
      </c>
      <c r="C58" s="38" t="s">
        <v>27</v>
      </c>
      <c r="D58" s="38">
        <v>14</v>
      </c>
      <c r="E58" s="38">
        <v>12185</v>
      </c>
      <c r="H58" s="38" t="s">
        <v>35</v>
      </c>
      <c r="I58" s="38">
        <v>880</v>
      </c>
      <c r="J58" s="38" t="s">
        <v>34</v>
      </c>
      <c r="K58" s="38">
        <v>2</v>
      </c>
      <c r="L58" s="38">
        <v>1735</v>
      </c>
    </row>
    <row r="59" spans="1:12" x14ac:dyDescent="0.2">
      <c r="A59" s="38" t="s">
        <v>35</v>
      </c>
      <c r="B59" s="38">
        <v>900</v>
      </c>
      <c r="C59" s="38" t="s">
        <v>27</v>
      </c>
      <c r="D59" s="38">
        <v>19</v>
      </c>
      <c r="E59" s="38">
        <v>16884</v>
      </c>
      <c r="H59" s="38" t="s">
        <v>35</v>
      </c>
      <c r="I59" s="38">
        <v>900</v>
      </c>
      <c r="J59" s="38" t="s">
        <v>34</v>
      </c>
      <c r="K59" s="38">
        <v>3</v>
      </c>
      <c r="L59" s="38">
        <v>2666</v>
      </c>
    </row>
    <row r="60" spans="1:12" x14ac:dyDescent="0.2">
      <c r="A60" s="38" t="s">
        <v>35</v>
      </c>
      <c r="B60" s="38">
        <v>920</v>
      </c>
      <c r="C60" s="38" t="s">
        <v>27</v>
      </c>
      <c r="D60" s="38">
        <v>14</v>
      </c>
      <c r="E60" s="38">
        <v>12753</v>
      </c>
      <c r="H60" s="38" t="s">
        <v>35</v>
      </c>
      <c r="I60" s="38">
        <v>940</v>
      </c>
      <c r="J60" s="38" t="s">
        <v>34</v>
      </c>
      <c r="K60" s="38">
        <v>1</v>
      </c>
      <c r="L60" s="38">
        <v>938</v>
      </c>
    </row>
    <row r="61" spans="1:12" x14ac:dyDescent="0.2">
      <c r="A61" s="38" t="s">
        <v>35</v>
      </c>
      <c r="B61" s="38">
        <v>940</v>
      </c>
      <c r="C61" s="38" t="s">
        <v>27</v>
      </c>
      <c r="D61" s="38">
        <v>8</v>
      </c>
      <c r="E61" s="38">
        <v>7439</v>
      </c>
      <c r="H61" s="38" t="s">
        <v>35</v>
      </c>
      <c r="I61" s="38">
        <v>960</v>
      </c>
      <c r="J61" s="38" t="s">
        <v>34</v>
      </c>
      <c r="K61" s="38">
        <v>3</v>
      </c>
      <c r="L61" s="38">
        <v>2850</v>
      </c>
    </row>
    <row r="62" spans="1:12" x14ac:dyDescent="0.2">
      <c r="A62" s="38" t="s">
        <v>35</v>
      </c>
      <c r="B62" s="38">
        <v>960</v>
      </c>
      <c r="C62" s="38" t="s">
        <v>27</v>
      </c>
      <c r="D62" s="38">
        <v>8</v>
      </c>
      <c r="E62" s="38">
        <v>7598</v>
      </c>
      <c r="H62" s="38" t="s">
        <v>35</v>
      </c>
      <c r="I62" s="38">
        <v>1000</v>
      </c>
      <c r="J62" s="38" t="s">
        <v>34</v>
      </c>
      <c r="K62" s="38">
        <v>1</v>
      </c>
      <c r="L62" s="38">
        <v>982</v>
      </c>
    </row>
    <row r="63" spans="1:12" x14ac:dyDescent="0.2">
      <c r="A63" s="38" t="s">
        <v>35</v>
      </c>
      <c r="B63" s="38">
        <v>980</v>
      </c>
      <c r="C63" s="38" t="s">
        <v>27</v>
      </c>
      <c r="D63" s="38">
        <v>10</v>
      </c>
      <c r="E63" s="38">
        <v>9667</v>
      </c>
      <c r="H63" s="38" t="s">
        <v>35</v>
      </c>
      <c r="I63" s="38">
        <v>1080</v>
      </c>
      <c r="J63" s="38" t="s">
        <v>34</v>
      </c>
      <c r="K63" s="38">
        <v>2</v>
      </c>
      <c r="L63" s="38">
        <v>2129</v>
      </c>
    </row>
    <row r="64" spans="1:12" x14ac:dyDescent="0.2">
      <c r="A64" s="38" t="s">
        <v>35</v>
      </c>
      <c r="B64" s="38">
        <v>1000</v>
      </c>
      <c r="C64" s="38" t="s">
        <v>27</v>
      </c>
      <c r="D64" s="38">
        <v>6</v>
      </c>
      <c r="E64" s="38">
        <v>5936</v>
      </c>
      <c r="H64" s="38" t="s">
        <v>35</v>
      </c>
      <c r="I64" s="38">
        <v>1140</v>
      </c>
      <c r="J64" s="38" t="s">
        <v>34</v>
      </c>
      <c r="K64" s="38">
        <v>1</v>
      </c>
      <c r="L64" s="38">
        <v>1125</v>
      </c>
    </row>
    <row r="65" spans="1:12" x14ac:dyDescent="0.2">
      <c r="A65" s="38" t="s">
        <v>35</v>
      </c>
      <c r="B65" s="38">
        <v>1020</v>
      </c>
      <c r="C65" s="38" t="s">
        <v>27</v>
      </c>
      <c r="D65" s="38">
        <v>9</v>
      </c>
      <c r="E65" s="38">
        <v>8091</v>
      </c>
      <c r="H65" s="38" t="s">
        <v>35</v>
      </c>
      <c r="I65" s="38">
        <v>1160</v>
      </c>
      <c r="J65" s="38" t="s">
        <v>34</v>
      </c>
      <c r="K65" s="38">
        <v>1</v>
      </c>
      <c r="L65" s="38">
        <v>1147</v>
      </c>
    </row>
    <row r="66" spans="1:12" x14ac:dyDescent="0.2">
      <c r="A66" s="38" t="s">
        <v>35</v>
      </c>
      <c r="B66" s="38">
        <v>1040</v>
      </c>
      <c r="C66" s="38" t="s">
        <v>27</v>
      </c>
      <c r="D66" s="38">
        <v>3</v>
      </c>
      <c r="E66" s="38">
        <v>3095</v>
      </c>
      <c r="H66" s="38" t="s">
        <v>35</v>
      </c>
      <c r="I66" s="38">
        <v>1180</v>
      </c>
      <c r="J66" s="38" t="s">
        <v>34</v>
      </c>
      <c r="K66" s="38">
        <v>1</v>
      </c>
      <c r="L66" s="38">
        <v>1162</v>
      </c>
    </row>
    <row r="67" spans="1:12" x14ac:dyDescent="0.2">
      <c r="A67" s="38" t="s">
        <v>35</v>
      </c>
      <c r="B67" s="38">
        <v>1060</v>
      </c>
      <c r="C67" s="38" t="s">
        <v>27</v>
      </c>
      <c r="D67" s="38">
        <v>3</v>
      </c>
      <c r="E67" s="38">
        <v>3150</v>
      </c>
      <c r="H67" s="38" t="s">
        <v>35</v>
      </c>
      <c r="I67" s="38">
        <v>1400</v>
      </c>
      <c r="J67" s="38" t="s">
        <v>34</v>
      </c>
      <c r="K67" s="38">
        <v>1</v>
      </c>
      <c r="L67" s="38">
        <v>1382</v>
      </c>
    </row>
    <row r="68" spans="1:12" x14ac:dyDescent="0.2">
      <c r="A68" s="38" t="s">
        <v>35</v>
      </c>
      <c r="B68" s="38">
        <v>1080</v>
      </c>
      <c r="C68" s="38" t="s">
        <v>27</v>
      </c>
      <c r="D68" s="38">
        <v>3</v>
      </c>
      <c r="E68" s="38">
        <v>3200</v>
      </c>
      <c r="H68" s="38" t="s">
        <v>35</v>
      </c>
      <c r="I68" s="38">
        <v>1580</v>
      </c>
      <c r="J68" s="38" t="s">
        <v>34</v>
      </c>
      <c r="K68" s="38">
        <v>1</v>
      </c>
      <c r="L68" s="38">
        <v>1577</v>
      </c>
    </row>
    <row r="69" spans="1:12" x14ac:dyDescent="0.2">
      <c r="A69" s="38" t="s">
        <v>35</v>
      </c>
      <c r="B69" s="38">
        <v>1100</v>
      </c>
      <c r="C69" s="38" t="s">
        <v>27</v>
      </c>
      <c r="D69" s="38">
        <v>4</v>
      </c>
      <c r="E69" s="38">
        <v>4383</v>
      </c>
      <c r="H69" s="38" t="s">
        <v>35</v>
      </c>
      <c r="I69" s="38">
        <v>1640</v>
      </c>
      <c r="J69" s="38" t="s">
        <v>34</v>
      </c>
      <c r="K69" s="38">
        <v>1</v>
      </c>
      <c r="L69" s="38">
        <v>1627</v>
      </c>
    </row>
    <row r="70" spans="1:12" x14ac:dyDescent="0.2">
      <c r="A70" s="38" t="s">
        <v>35</v>
      </c>
      <c r="B70" s="38">
        <v>1120</v>
      </c>
      <c r="C70" s="38" t="s">
        <v>27</v>
      </c>
      <c r="D70" s="38">
        <v>7</v>
      </c>
      <c r="E70" s="38">
        <v>6675</v>
      </c>
      <c r="H70" s="38" t="s">
        <v>35</v>
      </c>
      <c r="I70" s="38">
        <v>1680</v>
      </c>
      <c r="J70" s="38" t="s">
        <v>34</v>
      </c>
      <c r="K70" s="38">
        <v>1</v>
      </c>
      <c r="L70" s="38">
        <v>1667</v>
      </c>
    </row>
    <row r="71" spans="1:12" x14ac:dyDescent="0.2">
      <c r="A71" s="38" t="s">
        <v>35</v>
      </c>
      <c r="B71" s="38">
        <v>1140</v>
      </c>
      <c r="C71" s="38" t="s">
        <v>27</v>
      </c>
      <c r="D71" s="38">
        <v>2</v>
      </c>
      <c r="E71" s="38">
        <v>2249</v>
      </c>
      <c r="H71" s="38" t="s">
        <v>35</v>
      </c>
      <c r="I71" s="38">
        <v>1940</v>
      </c>
      <c r="J71" s="38" t="s">
        <v>34</v>
      </c>
      <c r="K71" s="38">
        <v>1</v>
      </c>
      <c r="L71" s="38">
        <v>1937</v>
      </c>
    </row>
    <row r="72" spans="1:12" x14ac:dyDescent="0.2">
      <c r="A72" s="38" t="s">
        <v>35</v>
      </c>
      <c r="B72" s="38">
        <v>1160</v>
      </c>
      <c r="C72" s="38" t="s">
        <v>27</v>
      </c>
      <c r="D72" s="38">
        <v>3</v>
      </c>
      <c r="E72" s="38">
        <v>3451</v>
      </c>
      <c r="H72" s="38" t="s">
        <v>35</v>
      </c>
      <c r="I72" s="38">
        <v>2040</v>
      </c>
      <c r="J72" s="38" t="s">
        <v>34</v>
      </c>
      <c r="K72" s="38">
        <v>1</v>
      </c>
      <c r="L72" s="38">
        <v>2031</v>
      </c>
    </row>
    <row r="73" spans="1:12" x14ac:dyDescent="0.2">
      <c r="A73" s="38" t="s">
        <v>35</v>
      </c>
      <c r="B73" s="38">
        <v>1180</v>
      </c>
      <c r="C73" s="38" t="s">
        <v>27</v>
      </c>
      <c r="D73" s="38">
        <v>6</v>
      </c>
      <c r="E73" s="38">
        <v>6990</v>
      </c>
      <c r="H73" s="38" t="s">
        <v>35</v>
      </c>
      <c r="I73" s="38">
        <v>2120</v>
      </c>
      <c r="J73" s="38" t="s">
        <v>34</v>
      </c>
      <c r="K73" s="38">
        <v>1</v>
      </c>
      <c r="L73" s="38">
        <v>2115</v>
      </c>
    </row>
    <row r="74" spans="1:12" x14ac:dyDescent="0.2">
      <c r="A74" s="38" t="s">
        <v>35</v>
      </c>
      <c r="B74" s="38">
        <v>1200</v>
      </c>
      <c r="C74" s="38" t="s">
        <v>27</v>
      </c>
      <c r="D74" s="38">
        <v>2</v>
      </c>
      <c r="E74" s="38">
        <v>2384</v>
      </c>
      <c r="H74" s="38" t="s">
        <v>35</v>
      </c>
      <c r="I74" s="38">
        <v>2200</v>
      </c>
      <c r="J74" s="38" t="s">
        <v>34</v>
      </c>
      <c r="K74" s="38">
        <v>1</v>
      </c>
      <c r="L74" s="38">
        <v>2181</v>
      </c>
    </row>
    <row r="75" spans="1:12" x14ac:dyDescent="0.2">
      <c r="A75" s="38" t="s">
        <v>35</v>
      </c>
      <c r="B75" s="38">
        <v>1220</v>
      </c>
      <c r="C75" s="38" t="s">
        <v>27</v>
      </c>
      <c r="D75" s="38">
        <v>1</v>
      </c>
      <c r="E75" s="38">
        <v>1203</v>
      </c>
      <c r="H75" s="38" t="s">
        <v>35</v>
      </c>
      <c r="I75" s="38">
        <v>3640</v>
      </c>
      <c r="J75" s="38" t="s">
        <v>34</v>
      </c>
      <c r="K75" s="38">
        <v>1</v>
      </c>
      <c r="L75" s="38">
        <v>3633</v>
      </c>
    </row>
    <row r="76" spans="1:12" x14ac:dyDescent="0.2">
      <c r="A76" s="38" t="s">
        <v>35</v>
      </c>
      <c r="B76" s="38">
        <v>1260</v>
      </c>
      <c r="C76" s="38" t="s">
        <v>27</v>
      </c>
      <c r="D76" s="38">
        <v>2</v>
      </c>
      <c r="E76" s="38">
        <v>2516</v>
      </c>
      <c r="H76" s="38" t="s">
        <v>35</v>
      </c>
      <c r="I76" s="38">
        <v>2100</v>
      </c>
      <c r="J76" s="38" t="s">
        <v>34</v>
      </c>
      <c r="K76" s="38">
        <v>1</v>
      </c>
      <c r="L76" s="38">
        <v>2087</v>
      </c>
    </row>
    <row r="77" spans="1:12" x14ac:dyDescent="0.2">
      <c r="A77" s="38" t="s">
        <v>35</v>
      </c>
      <c r="B77" s="38">
        <v>1280</v>
      </c>
      <c r="C77" s="38" t="s">
        <v>27</v>
      </c>
      <c r="D77" s="38">
        <v>1</v>
      </c>
      <c r="E77" s="38">
        <v>1262</v>
      </c>
      <c r="H77" s="38" t="s">
        <v>35</v>
      </c>
      <c r="I77" s="38">
        <v>2920</v>
      </c>
      <c r="J77" s="38" t="s">
        <v>34</v>
      </c>
      <c r="K77" s="38">
        <v>1</v>
      </c>
      <c r="L77" s="38">
        <v>2907</v>
      </c>
    </row>
    <row r="78" spans="1:12" x14ac:dyDescent="0.2">
      <c r="A78" s="38" t="s">
        <v>35</v>
      </c>
      <c r="B78" s="38">
        <v>1300</v>
      </c>
      <c r="C78" s="38" t="s">
        <v>27</v>
      </c>
      <c r="D78" s="38">
        <v>3</v>
      </c>
      <c r="E78" s="38">
        <v>3882</v>
      </c>
    </row>
    <row r="79" spans="1:12" x14ac:dyDescent="0.2">
      <c r="A79" s="38" t="s">
        <v>35</v>
      </c>
      <c r="B79" s="38">
        <v>1320</v>
      </c>
      <c r="C79" s="38" t="s">
        <v>27</v>
      </c>
      <c r="D79" s="38">
        <v>2</v>
      </c>
      <c r="E79" s="38">
        <v>2616</v>
      </c>
    </row>
    <row r="80" spans="1:12" x14ac:dyDescent="0.2">
      <c r="A80" s="38" t="s">
        <v>35</v>
      </c>
      <c r="B80" s="38">
        <v>1340</v>
      </c>
      <c r="C80" s="38" t="s">
        <v>27</v>
      </c>
      <c r="D80" s="38">
        <v>1</v>
      </c>
      <c r="E80" s="38">
        <v>1333</v>
      </c>
    </row>
    <row r="81" spans="1:5" x14ac:dyDescent="0.2">
      <c r="A81" s="38" t="s">
        <v>35</v>
      </c>
      <c r="B81" s="38">
        <v>1360</v>
      </c>
      <c r="C81" s="38" t="s">
        <v>27</v>
      </c>
      <c r="D81" s="38">
        <v>1</v>
      </c>
      <c r="E81" s="38">
        <v>1344</v>
      </c>
    </row>
    <row r="82" spans="1:5" x14ac:dyDescent="0.2">
      <c r="A82" s="38" t="s">
        <v>35</v>
      </c>
      <c r="B82" s="38">
        <v>1380</v>
      </c>
      <c r="C82" s="38" t="s">
        <v>27</v>
      </c>
      <c r="D82" s="38">
        <v>2</v>
      </c>
      <c r="E82" s="38">
        <v>2733</v>
      </c>
    </row>
    <row r="83" spans="1:5" x14ac:dyDescent="0.2">
      <c r="A83" s="38" t="s">
        <v>35</v>
      </c>
      <c r="B83" s="38">
        <v>1400</v>
      </c>
      <c r="C83" s="38" t="s">
        <v>27</v>
      </c>
      <c r="D83" s="38">
        <v>2</v>
      </c>
      <c r="E83" s="38">
        <v>1387</v>
      </c>
    </row>
    <row r="84" spans="1:5" x14ac:dyDescent="0.2">
      <c r="A84" s="38" t="s">
        <v>35</v>
      </c>
      <c r="B84" s="38">
        <v>1420</v>
      </c>
      <c r="C84" s="38" t="s">
        <v>27</v>
      </c>
      <c r="D84" s="38">
        <v>2</v>
      </c>
      <c r="E84" s="38">
        <v>2818</v>
      </c>
    </row>
    <row r="85" spans="1:5" x14ac:dyDescent="0.2">
      <c r="A85" s="38" t="s">
        <v>35</v>
      </c>
      <c r="B85" s="38">
        <v>1440</v>
      </c>
      <c r="C85" s="38" t="s">
        <v>27</v>
      </c>
      <c r="D85" s="38">
        <v>2</v>
      </c>
      <c r="E85" s="38">
        <v>2862</v>
      </c>
    </row>
    <row r="86" spans="1:5" x14ac:dyDescent="0.2">
      <c r="A86" s="38" t="s">
        <v>35</v>
      </c>
      <c r="B86" s="38">
        <v>1500</v>
      </c>
      <c r="C86" s="38" t="s">
        <v>27</v>
      </c>
      <c r="D86" s="38">
        <v>2</v>
      </c>
      <c r="E86" s="38">
        <v>2974</v>
      </c>
    </row>
    <row r="87" spans="1:5" x14ac:dyDescent="0.2">
      <c r="A87" s="38" t="s">
        <v>35</v>
      </c>
      <c r="B87" s="38">
        <v>1520</v>
      </c>
      <c r="C87" s="38" t="s">
        <v>27</v>
      </c>
      <c r="D87" s="38">
        <v>1</v>
      </c>
      <c r="E87" s="38">
        <v>1513</v>
      </c>
    </row>
    <row r="88" spans="1:5" x14ac:dyDescent="0.2">
      <c r="A88" s="38" t="s">
        <v>35</v>
      </c>
      <c r="B88" s="38">
        <v>1540</v>
      </c>
      <c r="C88" s="38" t="s">
        <v>27</v>
      </c>
      <c r="D88" s="38">
        <v>5</v>
      </c>
      <c r="E88" s="38">
        <v>6131</v>
      </c>
    </row>
    <row r="89" spans="1:5" x14ac:dyDescent="0.2">
      <c r="A89" s="38" t="s">
        <v>35</v>
      </c>
      <c r="B89" s="38">
        <v>1560</v>
      </c>
      <c r="C89" s="38" t="s">
        <v>27</v>
      </c>
      <c r="D89" s="38">
        <v>2</v>
      </c>
      <c r="E89" s="38">
        <v>3115</v>
      </c>
    </row>
    <row r="90" spans="1:5" x14ac:dyDescent="0.2">
      <c r="A90" s="38" t="s">
        <v>35</v>
      </c>
      <c r="B90" s="38">
        <v>1600</v>
      </c>
      <c r="C90" s="38" t="s">
        <v>27</v>
      </c>
      <c r="D90" s="38">
        <v>1</v>
      </c>
      <c r="E90" s="38">
        <v>1591</v>
      </c>
    </row>
    <row r="91" spans="1:5" x14ac:dyDescent="0.2">
      <c r="A91" s="38" t="s">
        <v>35</v>
      </c>
      <c r="B91" s="38">
        <v>1620</v>
      </c>
      <c r="C91" s="38" t="s">
        <v>27</v>
      </c>
      <c r="D91" s="38">
        <v>2</v>
      </c>
      <c r="E91" s="38">
        <v>3217</v>
      </c>
    </row>
    <row r="92" spans="1:5" x14ac:dyDescent="0.2">
      <c r="A92" s="38" t="s">
        <v>35</v>
      </c>
      <c r="B92" s="38">
        <v>1640</v>
      </c>
      <c r="C92" s="38" t="s">
        <v>27</v>
      </c>
      <c r="D92" s="38">
        <v>1</v>
      </c>
      <c r="E92" s="38">
        <v>1631</v>
      </c>
    </row>
    <row r="93" spans="1:5" x14ac:dyDescent="0.2">
      <c r="A93" s="38" t="s">
        <v>35</v>
      </c>
      <c r="B93" s="38">
        <v>1660</v>
      </c>
      <c r="C93" s="38" t="s">
        <v>27</v>
      </c>
      <c r="D93" s="38">
        <v>1</v>
      </c>
      <c r="E93" s="38">
        <v>1653</v>
      </c>
    </row>
    <row r="94" spans="1:5" x14ac:dyDescent="0.2">
      <c r="A94" s="38" t="s">
        <v>35</v>
      </c>
      <c r="B94" s="38">
        <v>1680</v>
      </c>
      <c r="C94" s="38" t="s">
        <v>27</v>
      </c>
      <c r="D94" s="38">
        <v>1</v>
      </c>
      <c r="E94" s="38">
        <v>1679</v>
      </c>
    </row>
    <row r="95" spans="1:5" x14ac:dyDescent="0.2">
      <c r="A95" s="38" t="s">
        <v>35</v>
      </c>
      <c r="B95" s="38">
        <v>1700</v>
      </c>
      <c r="C95" s="38" t="s">
        <v>27</v>
      </c>
      <c r="D95" s="38">
        <v>1</v>
      </c>
      <c r="E95" s="38">
        <v>1691</v>
      </c>
    </row>
    <row r="96" spans="1:5" x14ac:dyDescent="0.2">
      <c r="A96" s="38" t="s">
        <v>35</v>
      </c>
      <c r="B96" s="38">
        <v>1760</v>
      </c>
      <c r="C96" s="38" t="s">
        <v>27</v>
      </c>
      <c r="D96" s="38">
        <v>1</v>
      </c>
      <c r="E96" s="38">
        <v>1749</v>
      </c>
    </row>
    <row r="97" spans="1:12" x14ac:dyDescent="0.2">
      <c r="A97" s="38" t="s">
        <v>35</v>
      </c>
      <c r="B97" s="38">
        <v>2060</v>
      </c>
      <c r="C97" s="38" t="s">
        <v>27</v>
      </c>
      <c r="D97" s="38">
        <v>2</v>
      </c>
      <c r="E97" s="38">
        <v>4102</v>
      </c>
    </row>
    <row r="98" spans="1:12" x14ac:dyDescent="0.2">
      <c r="A98" s="38" t="s">
        <v>35</v>
      </c>
      <c r="B98" s="38">
        <v>2140</v>
      </c>
      <c r="C98" s="38" t="s">
        <v>27</v>
      </c>
      <c r="D98" s="38">
        <v>1</v>
      </c>
      <c r="E98" s="38">
        <v>2137</v>
      </c>
    </row>
    <row r="99" spans="1:12" x14ac:dyDescent="0.2">
      <c r="A99" s="38" t="s">
        <v>35</v>
      </c>
      <c r="B99" s="38">
        <v>2380</v>
      </c>
      <c r="C99" s="38" t="s">
        <v>27</v>
      </c>
      <c r="D99" s="38">
        <v>1</v>
      </c>
      <c r="E99" s="38">
        <v>2371</v>
      </c>
    </row>
    <row r="100" spans="1:12" x14ac:dyDescent="0.2">
      <c r="A100" s="38" t="s">
        <v>35</v>
      </c>
      <c r="B100" s="38">
        <v>3160</v>
      </c>
      <c r="C100" s="38" t="s">
        <v>27</v>
      </c>
      <c r="D100" s="38">
        <v>1</v>
      </c>
      <c r="E100" s="38">
        <v>3147</v>
      </c>
    </row>
    <row r="101" spans="1:12" x14ac:dyDescent="0.2">
      <c r="A101" s="38" t="s">
        <v>35</v>
      </c>
      <c r="B101" s="38">
        <v>3340</v>
      </c>
      <c r="C101" s="38" t="s">
        <v>27</v>
      </c>
      <c r="D101" s="38">
        <v>1</v>
      </c>
      <c r="E101" s="38">
        <v>3335</v>
      </c>
    </row>
    <row r="102" spans="1:12" x14ac:dyDescent="0.2">
      <c r="A102" s="38" t="s">
        <v>35</v>
      </c>
      <c r="B102" s="38">
        <v>4120</v>
      </c>
      <c r="C102" s="38" t="s">
        <v>27</v>
      </c>
      <c r="D102" s="38">
        <v>1</v>
      </c>
      <c r="E102" s="38">
        <v>4102</v>
      </c>
    </row>
    <row r="103" spans="1:12" x14ac:dyDescent="0.2">
      <c r="A103" s="38" t="s">
        <v>35</v>
      </c>
      <c r="B103" s="38">
        <v>4200</v>
      </c>
      <c r="C103" s="38" t="s">
        <v>27</v>
      </c>
      <c r="D103" s="38">
        <v>1</v>
      </c>
      <c r="E103" s="38">
        <v>4190</v>
      </c>
    </row>
    <row r="104" spans="1:12" x14ac:dyDescent="0.2">
      <c r="A104" s="38" t="s">
        <v>35</v>
      </c>
      <c r="B104" s="38">
        <v>3800</v>
      </c>
      <c r="C104" s="38" t="s">
        <v>27</v>
      </c>
      <c r="D104" s="38">
        <v>1</v>
      </c>
      <c r="E104" s="38">
        <v>3799</v>
      </c>
    </row>
    <row r="105" spans="1:12" x14ac:dyDescent="0.2">
      <c r="A105" s="38" t="s">
        <v>35</v>
      </c>
      <c r="B105" s="38">
        <v>3920</v>
      </c>
      <c r="C105" s="38" t="s">
        <v>27</v>
      </c>
      <c r="D105" s="38">
        <v>1</v>
      </c>
      <c r="E105" s="38">
        <v>3910</v>
      </c>
    </row>
    <row r="107" spans="1:12" x14ac:dyDescent="0.2">
      <c r="C107" s="104" t="s">
        <v>71</v>
      </c>
      <c r="D107" s="116">
        <f>SUM(D5:D106)</f>
        <v>939511</v>
      </c>
      <c r="E107" s="116">
        <f>SUM(E5:E106)</f>
        <v>103910287</v>
      </c>
      <c r="F107" s="116"/>
      <c r="G107" s="116"/>
      <c r="H107" s="116"/>
      <c r="I107" s="116"/>
      <c r="J107" s="116"/>
      <c r="K107" s="116">
        <f>SUM(K5:K106)</f>
        <v>1311057</v>
      </c>
      <c r="L107" s="117">
        <f>SUM(L5:L106)</f>
        <v>33158192</v>
      </c>
    </row>
    <row r="109" spans="1:12" x14ac:dyDescent="0.2">
      <c r="C109" s="108" t="s">
        <v>72</v>
      </c>
      <c r="D109" s="118">
        <f>+D107+K107</f>
        <v>2250568</v>
      </c>
      <c r="E109" s="119">
        <f>+E107+L107</f>
        <v>137068479</v>
      </c>
    </row>
    <row r="110" spans="1:12" x14ac:dyDescent="0.2">
      <c r="C110" s="112"/>
      <c r="D110" s="114">
        <f>+D109/12</f>
        <v>187547.33333333334</v>
      </c>
      <c r="E110" s="115">
        <f>E109/D110</f>
        <v>730.84738963674943</v>
      </c>
    </row>
  </sheetData>
  <pageMargins left="0.7" right="0.7" top="0.75" bottom="0.75" header="0.3" footer="0.3"/>
  <pageSetup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7E4D-6FA6-4363-AAC7-A0B2D43E25DF}">
  <sheetPr>
    <pageSetUpPr fitToPage="1"/>
  </sheetPr>
  <dimension ref="A2:N955"/>
  <sheetViews>
    <sheetView workbookViewId="0">
      <pane xSplit="2" ySplit="5" topLeftCell="C933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 x14ac:dyDescent="0.2"/>
  <cols>
    <col min="1" max="1" width="18.85546875" style="38" bestFit="1" customWidth="1"/>
    <col min="2" max="2" width="15" style="38" bestFit="1" customWidth="1"/>
    <col min="3" max="3" width="11.5703125" style="38" bestFit="1" customWidth="1"/>
    <col min="4" max="4" width="8.7109375" style="38" bestFit="1" customWidth="1"/>
    <col min="5" max="5" width="11" style="38" customWidth="1"/>
    <col min="6" max="6" width="12.140625" style="38" bestFit="1" customWidth="1"/>
    <col min="7" max="8" width="9.140625" style="38"/>
    <col min="9" max="9" width="23.140625" style="38" bestFit="1" customWidth="1"/>
    <col min="10" max="10" width="15" style="38" bestFit="1" customWidth="1"/>
    <col min="11" max="11" width="11.5703125" style="38" bestFit="1" customWidth="1"/>
    <col min="12" max="12" width="10.28515625" style="38" bestFit="1" customWidth="1"/>
    <col min="13" max="13" width="11.140625" style="38" customWidth="1"/>
    <col min="14" max="14" width="12.140625" style="38" bestFit="1" customWidth="1"/>
    <col min="15" max="16384" width="9.140625" style="38"/>
  </cols>
  <sheetData>
    <row r="2" spans="1:14" ht="13.5" x14ac:dyDescent="0.25">
      <c r="A2" s="120" t="s">
        <v>78</v>
      </c>
    </row>
    <row r="3" spans="1:14" ht="38.25" x14ac:dyDescent="0.2">
      <c r="A3" s="36" t="s">
        <v>38</v>
      </c>
      <c r="B3" s="36"/>
      <c r="C3" s="36"/>
      <c r="D3" s="36"/>
      <c r="E3" s="52" t="s">
        <v>44</v>
      </c>
      <c r="F3" s="53">
        <f>SUM(F6:F950)/SUM(E6:E950)</f>
        <v>617.07864746037251</v>
      </c>
      <c r="G3" s="36"/>
      <c r="H3" s="36"/>
      <c r="I3" s="36" t="s">
        <v>39</v>
      </c>
      <c r="M3" s="52" t="s">
        <v>44</v>
      </c>
      <c r="N3" s="53">
        <f>SUM(N6:N618)/SUM(M6:M618)</f>
        <v>164.1130526725841</v>
      </c>
    </row>
    <row r="5" spans="1:14" s="37" customFormat="1" ht="25.5" x14ac:dyDescent="0.2">
      <c r="A5" s="37" t="s">
        <v>28</v>
      </c>
      <c r="B5" s="37" t="s">
        <v>29</v>
      </c>
      <c r="C5" s="37" t="s">
        <v>0</v>
      </c>
      <c r="D5" s="37" t="s">
        <v>30</v>
      </c>
      <c r="E5" s="37" t="s">
        <v>31</v>
      </c>
      <c r="F5" s="37" t="s">
        <v>32</v>
      </c>
      <c r="I5" s="37" t="s">
        <v>28</v>
      </c>
      <c r="J5" s="37" t="s">
        <v>29</v>
      </c>
      <c r="K5" s="37" t="s">
        <v>0</v>
      </c>
      <c r="L5" s="37" t="s">
        <v>30</v>
      </c>
      <c r="M5" s="37" t="s">
        <v>31</v>
      </c>
      <c r="N5" s="37" t="s">
        <v>32</v>
      </c>
    </row>
    <row r="6" spans="1:14" x14ac:dyDescent="0.2">
      <c r="A6" s="38" t="s">
        <v>35</v>
      </c>
      <c r="B6" s="38" t="s">
        <v>33</v>
      </c>
      <c r="C6" s="39">
        <v>0</v>
      </c>
      <c r="D6" s="38" t="s">
        <v>27</v>
      </c>
      <c r="E6" s="39">
        <v>4484</v>
      </c>
      <c r="F6" s="39">
        <v>0</v>
      </c>
      <c r="I6" s="38" t="s">
        <v>35</v>
      </c>
      <c r="J6" s="38" t="s">
        <v>33</v>
      </c>
      <c r="K6" s="38">
        <v>0</v>
      </c>
      <c r="L6" s="38" t="s">
        <v>34</v>
      </c>
      <c r="M6" s="39">
        <v>40253</v>
      </c>
      <c r="N6" s="39">
        <v>0</v>
      </c>
    </row>
    <row r="7" spans="1:14" x14ac:dyDescent="0.2">
      <c r="A7" s="38" t="s">
        <v>35</v>
      </c>
      <c r="B7" s="38" t="s">
        <v>33</v>
      </c>
      <c r="C7" s="39">
        <v>2</v>
      </c>
      <c r="D7" s="38" t="s">
        <v>27</v>
      </c>
      <c r="E7" s="39">
        <v>1009</v>
      </c>
      <c r="F7" s="39">
        <v>1396</v>
      </c>
      <c r="I7" s="38" t="s">
        <v>35</v>
      </c>
      <c r="J7" s="38" t="s">
        <v>33</v>
      </c>
      <c r="K7" s="38">
        <v>2</v>
      </c>
      <c r="L7" s="38" t="s">
        <v>34</v>
      </c>
      <c r="M7" s="39">
        <v>7929</v>
      </c>
      <c r="N7" s="39">
        <v>10699</v>
      </c>
    </row>
    <row r="8" spans="1:14" x14ac:dyDescent="0.2">
      <c r="A8" s="38" t="s">
        <v>35</v>
      </c>
      <c r="B8" s="38" t="s">
        <v>33</v>
      </c>
      <c r="C8" s="39">
        <v>4</v>
      </c>
      <c r="D8" s="38" t="s">
        <v>27</v>
      </c>
      <c r="E8" s="39">
        <v>588</v>
      </c>
      <c r="F8" s="39">
        <v>1975</v>
      </c>
      <c r="I8" s="38" t="s">
        <v>35</v>
      </c>
      <c r="J8" s="38" t="s">
        <v>33</v>
      </c>
      <c r="K8" s="38">
        <v>4</v>
      </c>
      <c r="L8" s="38" t="s">
        <v>34</v>
      </c>
      <c r="M8" s="39">
        <v>5268</v>
      </c>
      <c r="N8" s="39">
        <v>18231</v>
      </c>
    </row>
    <row r="9" spans="1:14" x14ac:dyDescent="0.2">
      <c r="A9" s="38" t="s">
        <v>35</v>
      </c>
      <c r="B9" s="38" t="s">
        <v>33</v>
      </c>
      <c r="C9" s="39">
        <v>6</v>
      </c>
      <c r="D9" s="38" t="s">
        <v>27</v>
      </c>
      <c r="E9" s="39">
        <v>778</v>
      </c>
      <c r="F9" s="39">
        <v>4272</v>
      </c>
      <c r="I9" s="38" t="s">
        <v>35</v>
      </c>
      <c r="J9" s="38" t="s">
        <v>33</v>
      </c>
      <c r="K9" s="38">
        <v>6</v>
      </c>
      <c r="L9" s="38" t="s">
        <v>34</v>
      </c>
      <c r="M9" s="39">
        <v>6201</v>
      </c>
      <c r="N9" s="39">
        <v>34069</v>
      </c>
    </row>
    <row r="10" spans="1:14" x14ac:dyDescent="0.2">
      <c r="A10" s="38" t="s">
        <v>35</v>
      </c>
      <c r="B10" s="38" t="s">
        <v>33</v>
      </c>
      <c r="C10" s="39">
        <v>8</v>
      </c>
      <c r="D10" s="38" t="s">
        <v>27</v>
      </c>
      <c r="E10" s="39">
        <v>750</v>
      </c>
      <c r="F10" s="39">
        <v>5616</v>
      </c>
      <c r="I10" s="38" t="s">
        <v>35</v>
      </c>
      <c r="J10" s="38" t="s">
        <v>33</v>
      </c>
      <c r="K10" s="38">
        <v>8</v>
      </c>
      <c r="L10" s="38" t="s">
        <v>34</v>
      </c>
      <c r="M10" s="39">
        <v>5173</v>
      </c>
      <c r="N10" s="39">
        <v>38601</v>
      </c>
    </row>
    <row r="11" spans="1:14" x14ac:dyDescent="0.2">
      <c r="A11" s="38" t="s">
        <v>35</v>
      </c>
      <c r="B11" s="38" t="s">
        <v>33</v>
      </c>
      <c r="C11" s="39">
        <v>10</v>
      </c>
      <c r="D11" s="38" t="s">
        <v>27</v>
      </c>
      <c r="E11" s="39">
        <v>672</v>
      </c>
      <c r="F11" s="39">
        <v>6367</v>
      </c>
      <c r="I11" s="38" t="s">
        <v>35</v>
      </c>
      <c r="J11" s="38" t="s">
        <v>33</v>
      </c>
      <c r="K11" s="38">
        <v>10</v>
      </c>
      <c r="L11" s="38" t="s">
        <v>34</v>
      </c>
      <c r="M11" s="39">
        <v>4007</v>
      </c>
      <c r="N11" s="39">
        <v>37889</v>
      </c>
    </row>
    <row r="12" spans="1:14" x14ac:dyDescent="0.2">
      <c r="A12" s="38" t="s">
        <v>35</v>
      </c>
      <c r="B12" s="38" t="s">
        <v>33</v>
      </c>
      <c r="C12" s="39">
        <v>12</v>
      </c>
      <c r="D12" s="38" t="s">
        <v>27</v>
      </c>
      <c r="E12" s="39">
        <v>503</v>
      </c>
      <c r="F12" s="39">
        <v>5783</v>
      </c>
      <c r="I12" s="38" t="s">
        <v>35</v>
      </c>
      <c r="J12" s="38" t="s">
        <v>33</v>
      </c>
      <c r="K12" s="38">
        <v>12</v>
      </c>
      <c r="L12" s="38" t="s">
        <v>34</v>
      </c>
      <c r="M12" s="39">
        <v>2985</v>
      </c>
      <c r="N12" s="39">
        <v>34388</v>
      </c>
    </row>
    <row r="13" spans="1:14" x14ac:dyDescent="0.2">
      <c r="A13" s="38" t="s">
        <v>35</v>
      </c>
      <c r="B13" s="38" t="s">
        <v>33</v>
      </c>
      <c r="C13" s="39">
        <v>14</v>
      </c>
      <c r="D13" s="38" t="s">
        <v>27</v>
      </c>
      <c r="E13" s="39">
        <v>505</v>
      </c>
      <c r="F13" s="39">
        <v>6831</v>
      </c>
      <c r="I13" s="38" t="s">
        <v>35</v>
      </c>
      <c r="J13" s="38" t="s">
        <v>33</v>
      </c>
      <c r="K13" s="38">
        <v>14</v>
      </c>
      <c r="L13" s="38" t="s">
        <v>34</v>
      </c>
      <c r="M13" s="39">
        <v>2699</v>
      </c>
      <c r="N13" s="39">
        <v>36337</v>
      </c>
    </row>
    <row r="14" spans="1:14" x14ac:dyDescent="0.2">
      <c r="A14" s="38" t="s">
        <v>35</v>
      </c>
      <c r="B14" s="38" t="s">
        <v>33</v>
      </c>
      <c r="C14" s="39">
        <v>16</v>
      </c>
      <c r="D14" s="38" t="s">
        <v>27</v>
      </c>
      <c r="E14" s="39">
        <v>528</v>
      </c>
      <c r="F14" s="39">
        <v>8182</v>
      </c>
      <c r="I14" s="38" t="s">
        <v>35</v>
      </c>
      <c r="J14" s="38" t="s">
        <v>33</v>
      </c>
      <c r="K14" s="38">
        <v>16</v>
      </c>
      <c r="L14" s="38" t="s">
        <v>34</v>
      </c>
      <c r="M14" s="39">
        <v>2528</v>
      </c>
      <c r="N14" s="39">
        <v>39189</v>
      </c>
    </row>
    <row r="15" spans="1:14" x14ac:dyDescent="0.2">
      <c r="A15" s="38" t="s">
        <v>35</v>
      </c>
      <c r="B15" s="38" t="s">
        <v>33</v>
      </c>
      <c r="C15" s="39">
        <v>18</v>
      </c>
      <c r="D15" s="38" t="s">
        <v>27</v>
      </c>
      <c r="E15" s="39">
        <v>484</v>
      </c>
      <c r="F15" s="39">
        <v>8466</v>
      </c>
      <c r="I15" s="38" t="s">
        <v>35</v>
      </c>
      <c r="J15" s="38" t="s">
        <v>33</v>
      </c>
      <c r="K15" s="38">
        <v>18</v>
      </c>
      <c r="L15" s="38" t="s">
        <v>34</v>
      </c>
      <c r="M15" s="39">
        <v>2037</v>
      </c>
      <c r="N15" s="39">
        <v>35525</v>
      </c>
    </row>
    <row r="16" spans="1:14" x14ac:dyDescent="0.2">
      <c r="A16" s="38" t="s">
        <v>35</v>
      </c>
      <c r="B16" s="38" t="s">
        <v>33</v>
      </c>
      <c r="C16" s="39">
        <v>20</v>
      </c>
      <c r="D16" s="38" t="s">
        <v>27</v>
      </c>
      <c r="E16" s="39">
        <v>409</v>
      </c>
      <c r="F16" s="39">
        <v>7973</v>
      </c>
      <c r="I16" s="38" t="s">
        <v>35</v>
      </c>
      <c r="J16" s="38" t="s">
        <v>33</v>
      </c>
      <c r="K16" s="38">
        <v>20</v>
      </c>
      <c r="L16" s="38" t="s">
        <v>34</v>
      </c>
      <c r="M16" s="39">
        <v>1939</v>
      </c>
      <c r="N16" s="39">
        <v>37726</v>
      </c>
    </row>
    <row r="17" spans="1:14" x14ac:dyDescent="0.2">
      <c r="A17" s="38" t="s">
        <v>35</v>
      </c>
      <c r="B17" s="38" t="s">
        <v>33</v>
      </c>
      <c r="C17" s="39">
        <v>22</v>
      </c>
      <c r="D17" s="38" t="s">
        <v>27</v>
      </c>
      <c r="E17" s="39">
        <v>492</v>
      </c>
      <c r="F17" s="39">
        <v>10589</v>
      </c>
      <c r="I17" s="38" t="s">
        <v>35</v>
      </c>
      <c r="J17" s="38" t="s">
        <v>33</v>
      </c>
      <c r="K17" s="38">
        <v>22</v>
      </c>
      <c r="L17" s="38" t="s">
        <v>34</v>
      </c>
      <c r="M17" s="39">
        <v>1878</v>
      </c>
      <c r="N17" s="39">
        <v>40349</v>
      </c>
    </row>
    <row r="18" spans="1:14" x14ac:dyDescent="0.2">
      <c r="A18" s="38" t="s">
        <v>35</v>
      </c>
      <c r="B18" s="38" t="s">
        <v>33</v>
      </c>
      <c r="C18" s="39">
        <v>24</v>
      </c>
      <c r="D18" s="38" t="s">
        <v>27</v>
      </c>
      <c r="E18" s="39">
        <v>437</v>
      </c>
      <c r="F18" s="39">
        <v>10258</v>
      </c>
      <c r="I18" s="38" t="s">
        <v>35</v>
      </c>
      <c r="J18" s="38" t="s">
        <v>33</v>
      </c>
      <c r="K18" s="38">
        <v>24</v>
      </c>
      <c r="L18" s="38" t="s">
        <v>34</v>
      </c>
      <c r="M18" s="39">
        <v>1655</v>
      </c>
      <c r="N18" s="39">
        <v>38855</v>
      </c>
    </row>
    <row r="19" spans="1:14" x14ac:dyDescent="0.2">
      <c r="A19" s="38" t="s">
        <v>35</v>
      </c>
      <c r="B19" s="38" t="s">
        <v>33</v>
      </c>
      <c r="C19" s="39">
        <v>26</v>
      </c>
      <c r="D19" s="38" t="s">
        <v>27</v>
      </c>
      <c r="E19" s="39">
        <v>465</v>
      </c>
      <c r="F19" s="39">
        <v>11865</v>
      </c>
      <c r="I19" s="38" t="s">
        <v>35</v>
      </c>
      <c r="J19" s="38" t="s">
        <v>33</v>
      </c>
      <c r="K19" s="38">
        <v>26</v>
      </c>
      <c r="L19" s="38" t="s">
        <v>34</v>
      </c>
      <c r="M19" s="39">
        <v>1437</v>
      </c>
      <c r="N19" s="39">
        <v>36645</v>
      </c>
    </row>
    <row r="20" spans="1:14" x14ac:dyDescent="0.2">
      <c r="A20" s="38" t="s">
        <v>35</v>
      </c>
      <c r="B20" s="38" t="s">
        <v>33</v>
      </c>
      <c r="C20" s="39">
        <v>28</v>
      </c>
      <c r="D20" s="38" t="s">
        <v>27</v>
      </c>
      <c r="E20" s="39">
        <v>458</v>
      </c>
      <c r="F20" s="39">
        <v>12605</v>
      </c>
      <c r="I20" s="38" t="s">
        <v>35</v>
      </c>
      <c r="J20" s="38" t="s">
        <v>33</v>
      </c>
      <c r="K20" s="38">
        <v>28</v>
      </c>
      <c r="L20" s="38" t="s">
        <v>34</v>
      </c>
      <c r="M20" s="39">
        <v>1364</v>
      </c>
      <c r="N20" s="39">
        <v>37515</v>
      </c>
    </row>
    <row r="21" spans="1:14" x14ac:dyDescent="0.2">
      <c r="A21" s="38" t="s">
        <v>35</v>
      </c>
      <c r="B21" s="38" t="s">
        <v>33</v>
      </c>
      <c r="C21" s="39">
        <v>30</v>
      </c>
      <c r="D21" s="38" t="s">
        <v>27</v>
      </c>
      <c r="E21" s="39">
        <v>489</v>
      </c>
      <c r="F21" s="39">
        <v>14429</v>
      </c>
      <c r="I21" s="38" t="s">
        <v>35</v>
      </c>
      <c r="J21" s="38" t="s">
        <v>33</v>
      </c>
      <c r="K21" s="38">
        <v>30</v>
      </c>
      <c r="L21" s="38" t="s">
        <v>34</v>
      </c>
      <c r="M21" s="39">
        <v>1364</v>
      </c>
      <c r="N21" s="39">
        <v>40210</v>
      </c>
    </row>
    <row r="22" spans="1:14" x14ac:dyDescent="0.2">
      <c r="A22" s="38" t="s">
        <v>35</v>
      </c>
      <c r="B22" s="38" t="s">
        <v>33</v>
      </c>
      <c r="C22" s="39">
        <v>32</v>
      </c>
      <c r="D22" s="38" t="s">
        <v>27</v>
      </c>
      <c r="E22" s="39">
        <v>447</v>
      </c>
      <c r="F22" s="39">
        <v>14069</v>
      </c>
      <c r="I22" s="38" t="s">
        <v>35</v>
      </c>
      <c r="J22" s="38" t="s">
        <v>33</v>
      </c>
      <c r="K22" s="38">
        <v>32</v>
      </c>
      <c r="L22" s="38" t="s">
        <v>34</v>
      </c>
      <c r="M22" s="39">
        <v>1262</v>
      </c>
      <c r="N22" s="39">
        <v>39742</v>
      </c>
    </row>
    <row r="23" spans="1:14" x14ac:dyDescent="0.2">
      <c r="A23" s="38" t="s">
        <v>35</v>
      </c>
      <c r="B23" s="38" t="s">
        <v>33</v>
      </c>
      <c r="C23" s="39">
        <v>34</v>
      </c>
      <c r="D23" s="38" t="s">
        <v>27</v>
      </c>
      <c r="E23" s="39">
        <v>455</v>
      </c>
      <c r="F23" s="39">
        <v>15262</v>
      </c>
      <c r="I23" s="38" t="s">
        <v>35</v>
      </c>
      <c r="J23" s="38" t="s">
        <v>33</v>
      </c>
      <c r="K23" s="38">
        <v>34</v>
      </c>
      <c r="L23" s="38" t="s">
        <v>34</v>
      </c>
      <c r="M23" s="39">
        <v>1143</v>
      </c>
      <c r="N23" s="39">
        <v>38296</v>
      </c>
    </row>
    <row r="24" spans="1:14" x14ac:dyDescent="0.2">
      <c r="A24" s="38" t="s">
        <v>35</v>
      </c>
      <c r="B24" s="38" t="s">
        <v>33</v>
      </c>
      <c r="C24" s="39">
        <v>36</v>
      </c>
      <c r="D24" s="38" t="s">
        <v>27</v>
      </c>
      <c r="E24" s="39">
        <v>476</v>
      </c>
      <c r="F24" s="39">
        <v>16898</v>
      </c>
      <c r="I24" s="38" t="s">
        <v>35</v>
      </c>
      <c r="J24" s="38" t="s">
        <v>33</v>
      </c>
      <c r="K24" s="38">
        <v>36</v>
      </c>
      <c r="L24" s="38" t="s">
        <v>34</v>
      </c>
      <c r="M24" s="39">
        <v>1188</v>
      </c>
      <c r="N24" s="39">
        <v>42163</v>
      </c>
    </row>
    <row r="25" spans="1:14" x14ac:dyDescent="0.2">
      <c r="A25" s="38" t="s">
        <v>35</v>
      </c>
      <c r="B25" s="38" t="s">
        <v>33</v>
      </c>
      <c r="C25" s="39">
        <v>38</v>
      </c>
      <c r="D25" s="38" t="s">
        <v>27</v>
      </c>
      <c r="E25" s="39">
        <v>469</v>
      </c>
      <c r="F25" s="39">
        <v>17592</v>
      </c>
      <c r="I25" s="38" t="s">
        <v>35</v>
      </c>
      <c r="J25" s="38" t="s">
        <v>33</v>
      </c>
      <c r="K25" s="38">
        <v>38</v>
      </c>
      <c r="L25" s="38" t="s">
        <v>34</v>
      </c>
      <c r="M25" s="39">
        <v>1033</v>
      </c>
      <c r="N25" s="39">
        <v>38754</v>
      </c>
    </row>
    <row r="26" spans="1:14" x14ac:dyDescent="0.2">
      <c r="A26" s="38" t="s">
        <v>35</v>
      </c>
      <c r="B26" s="38" t="s">
        <v>33</v>
      </c>
      <c r="C26" s="39">
        <v>40</v>
      </c>
      <c r="D26" s="38" t="s">
        <v>27</v>
      </c>
      <c r="E26" s="39">
        <v>552</v>
      </c>
      <c r="F26" s="39">
        <v>21804</v>
      </c>
      <c r="I26" s="38" t="s">
        <v>35</v>
      </c>
      <c r="J26" s="38" t="s">
        <v>33</v>
      </c>
      <c r="K26" s="38">
        <v>40</v>
      </c>
      <c r="L26" s="38" t="s">
        <v>34</v>
      </c>
      <c r="M26" s="39">
        <v>1014</v>
      </c>
      <c r="N26" s="39">
        <v>40071</v>
      </c>
    </row>
    <row r="27" spans="1:14" x14ac:dyDescent="0.2">
      <c r="A27" s="38" t="s">
        <v>35</v>
      </c>
      <c r="B27" s="38" t="s">
        <v>33</v>
      </c>
      <c r="C27" s="39">
        <v>59</v>
      </c>
      <c r="D27" s="38" t="s">
        <v>27</v>
      </c>
      <c r="E27" s="39">
        <v>5117</v>
      </c>
      <c r="F27" s="39">
        <v>254065</v>
      </c>
      <c r="I27" s="38" t="s">
        <v>35</v>
      </c>
      <c r="J27" s="38" t="s">
        <v>33</v>
      </c>
      <c r="K27" s="38">
        <v>59</v>
      </c>
      <c r="L27" s="38" t="s">
        <v>34</v>
      </c>
      <c r="M27" s="39">
        <v>7929</v>
      </c>
      <c r="N27" s="39">
        <v>387197</v>
      </c>
    </row>
    <row r="28" spans="1:14" x14ac:dyDescent="0.2">
      <c r="A28" s="38" t="s">
        <v>35</v>
      </c>
      <c r="B28" s="38" t="s">
        <v>33</v>
      </c>
      <c r="C28" s="39">
        <v>79</v>
      </c>
      <c r="D28" s="38" t="s">
        <v>27</v>
      </c>
      <c r="E28" s="39">
        <v>5309</v>
      </c>
      <c r="F28" s="39">
        <v>368087</v>
      </c>
      <c r="I28" s="38" t="s">
        <v>35</v>
      </c>
      <c r="J28" s="38" t="s">
        <v>33</v>
      </c>
      <c r="K28" s="38">
        <v>79</v>
      </c>
      <c r="L28" s="38" t="s">
        <v>34</v>
      </c>
      <c r="M28" s="39">
        <v>5612</v>
      </c>
      <c r="N28" s="39">
        <v>386773</v>
      </c>
    </row>
    <row r="29" spans="1:14" x14ac:dyDescent="0.2">
      <c r="A29" s="38" t="s">
        <v>35</v>
      </c>
      <c r="B29" s="38" t="s">
        <v>33</v>
      </c>
      <c r="C29" s="39">
        <v>99</v>
      </c>
      <c r="D29" s="38" t="s">
        <v>27</v>
      </c>
      <c r="E29" s="39">
        <v>5103</v>
      </c>
      <c r="F29" s="39">
        <v>456907</v>
      </c>
      <c r="I29" s="38" t="s">
        <v>35</v>
      </c>
      <c r="J29" s="38" t="s">
        <v>33</v>
      </c>
      <c r="K29" s="38">
        <v>99</v>
      </c>
      <c r="L29" s="38" t="s">
        <v>34</v>
      </c>
      <c r="M29" s="39">
        <v>4194</v>
      </c>
      <c r="N29" s="39">
        <v>372682</v>
      </c>
    </row>
    <row r="30" spans="1:14" x14ac:dyDescent="0.2">
      <c r="A30" s="38" t="s">
        <v>35</v>
      </c>
      <c r="B30" s="38" t="s">
        <v>33</v>
      </c>
      <c r="C30" s="39">
        <v>119</v>
      </c>
      <c r="D30" s="38" t="s">
        <v>27</v>
      </c>
      <c r="E30" s="39">
        <v>4926</v>
      </c>
      <c r="F30" s="39">
        <v>539000</v>
      </c>
      <c r="I30" s="38" t="s">
        <v>35</v>
      </c>
      <c r="J30" s="38" t="s">
        <v>33</v>
      </c>
      <c r="K30" s="38">
        <v>119</v>
      </c>
      <c r="L30" s="38" t="s">
        <v>34</v>
      </c>
      <c r="M30" s="39">
        <v>3205</v>
      </c>
      <c r="N30" s="39">
        <v>349572</v>
      </c>
    </row>
    <row r="31" spans="1:14" x14ac:dyDescent="0.2">
      <c r="A31" s="38" t="s">
        <v>35</v>
      </c>
      <c r="B31" s="38" t="s">
        <v>33</v>
      </c>
      <c r="C31" s="39">
        <v>139</v>
      </c>
      <c r="D31" s="38" t="s">
        <v>27</v>
      </c>
      <c r="E31" s="39">
        <v>4368</v>
      </c>
      <c r="F31" s="39">
        <v>565085</v>
      </c>
      <c r="I31" s="38" t="s">
        <v>35</v>
      </c>
      <c r="J31" s="38" t="s">
        <v>33</v>
      </c>
      <c r="K31" s="38">
        <v>139</v>
      </c>
      <c r="L31" s="38" t="s">
        <v>34</v>
      </c>
      <c r="M31" s="39">
        <v>2595</v>
      </c>
      <c r="N31" s="39">
        <v>334978</v>
      </c>
    </row>
    <row r="32" spans="1:14" x14ac:dyDescent="0.2">
      <c r="A32" s="38" t="s">
        <v>35</v>
      </c>
      <c r="B32" s="38" t="s">
        <v>33</v>
      </c>
      <c r="C32" s="39">
        <v>159</v>
      </c>
      <c r="D32" s="38" t="s">
        <v>27</v>
      </c>
      <c r="E32" s="39">
        <v>4009</v>
      </c>
      <c r="F32" s="39">
        <v>597938</v>
      </c>
      <c r="I32" s="38" t="s">
        <v>35</v>
      </c>
      <c r="J32" s="38" t="s">
        <v>33</v>
      </c>
      <c r="K32" s="38">
        <v>159</v>
      </c>
      <c r="L32" s="38" t="s">
        <v>34</v>
      </c>
      <c r="M32" s="39">
        <v>2047</v>
      </c>
      <c r="N32" s="39">
        <v>305324</v>
      </c>
    </row>
    <row r="33" spans="1:14" x14ac:dyDescent="0.2">
      <c r="A33" s="38" t="s">
        <v>35</v>
      </c>
      <c r="B33" s="38" t="s">
        <v>33</v>
      </c>
      <c r="C33" s="39">
        <v>179</v>
      </c>
      <c r="D33" s="38" t="s">
        <v>27</v>
      </c>
      <c r="E33" s="39">
        <v>3551</v>
      </c>
      <c r="F33" s="39">
        <v>600855</v>
      </c>
      <c r="I33" s="38" t="s">
        <v>35</v>
      </c>
      <c r="J33" s="38" t="s">
        <v>33</v>
      </c>
      <c r="K33" s="38">
        <v>179</v>
      </c>
      <c r="L33" s="38" t="s">
        <v>34</v>
      </c>
      <c r="M33" s="39">
        <v>1798</v>
      </c>
      <c r="N33" s="39">
        <v>304193</v>
      </c>
    </row>
    <row r="34" spans="1:14" x14ac:dyDescent="0.2">
      <c r="A34" s="38" t="s">
        <v>35</v>
      </c>
      <c r="B34" s="38" t="s">
        <v>33</v>
      </c>
      <c r="C34" s="39">
        <v>199</v>
      </c>
      <c r="D34" s="38" t="s">
        <v>27</v>
      </c>
      <c r="E34" s="39">
        <v>3191</v>
      </c>
      <c r="F34" s="39">
        <v>603769</v>
      </c>
      <c r="I34" s="38" t="s">
        <v>35</v>
      </c>
      <c r="J34" s="38" t="s">
        <v>33</v>
      </c>
      <c r="K34" s="38">
        <v>199</v>
      </c>
      <c r="L34" s="38" t="s">
        <v>34</v>
      </c>
      <c r="M34" s="39">
        <v>1529</v>
      </c>
      <c r="N34" s="39">
        <v>289257</v>
      </c>
    </row>
    <row r="35" spans="1:14" x14ac:dyDescent="0.2">
      <c r="A35" s="38" t="s">
        <v>35</v>
      </c>
      <c r="B35" s="38" t="s">
        <v>33</v>
      </c>
      <c r="C35" s="39">
        <v>219</v>
      </c>
      <c r="D35" s="38" t="s">
        <v>27</v>
      </c>
      <c r="E35" s="39">
        <v>2884</v>
      </c>
      <c r="F35" s="39">
        <v>603457</v>
      </c>
      <c r="I35" s="38" t="s">
        <v>35</v>
      </c>
      <c r="J35" s="38" t="s">
        <v>33</v>
      </c>
      <c r="K35" s="38">
        <v>219</v>
      </c>
      <c r="L35" s="38" t="s">
        <v>34</v>
      </c>
      <c r="M35" s="39">
        <v>1298</v>
      </c>
      <c r="N35" s="39">
        <v>271389</v>
      </c>
    </row>
    <row r="36" spans="1:14" x14ac:dyDescent="0.2">
      <c r="A36" s="38" t="s">
        <v>35</v>
      </c>
      <c r="B36" s="38" t="s">
        <v>33</v>
      </c>
      <c r="C36" s="39">
        <v>239</v>
      </c>
      <c r="D36" s="38" t="s">
        <v>27</v>
      </c>
      <c r="E36" s="39">
        <v>2662</v>
      </c>
      <c r="F36" s="39">
        <v>610306</v>
      </c>
      <c r="I36" s="38" t="s">
        <v>35</v>
      </c>
      <c r="J36" s="38" t="s">
        <v>33</v>
      </c>
      <c r="K36" s="38">
        <v>239</v>
      </c>
      <c r="L36" s="38" t="s">
        <v>34</v>
      </c>
      <c r="M36" s="39">
        <v>1187</v>
      </c>
      <c r="N36" s="39">
        <v>272144</v>
      </c>
    </row>
    <row r="37" spans="1:14" x14ac:dyDescent="0.2">
      <c r="A37" s="38" t="s">
        <v>35</v>
      </c>
      <c r="B37" s="38" t="s">
        <v>33</v>
      </c>
      <c r="C37" s="39">
        <v>259</v>
      </c>
      <c r="D37" s="38" t="s">
        <v>27</v>
      </c>
      <c r="E37" s="39">
        <v>2296</v>
      </c>
      <c r="F37" s="39">
        <v>572477</v>
      </c>
      <c r="I37" s="38" t="s">
        <v>35</v>
      </c>
      <c r="J37" s="38" t="s">
        <v>33</v>
      </c>
      <c r="K37" s="38">
        <v>259</v>
      </c>
      <c r="L37" s="38" t="s">
        <v>34</v>
      </c>
      <c r="M37" s="39">
        <v>1064</v>
      </c>
      <c r="N37" s="39">
        <v>265120</v>
      </c>
    </row>
    <row r="38" spans="1:14" x14ac:dyDescent="0.2">
      <c r="A38" s="38" t="s">
        <v>35</v>
      </c>
      <c r="B38" s="38" t="s">
        <v>33</v>
      </c>
      <c r="C38" s="39">
        <v>279</v>
      </c>
      <c r="D38" s="38" t="s">
        <v>27</v>
      </c>
      <c r="E38" s="39">
        <v>2184</v>
      </c>
      <c r="F38" s="39">
        <v>588694</v>
      </c>
      <c r="I38" s="38" t="s">
        <v>35</v>
      </c>
      <c r="J38" s="38" t="s">
        <v>33</v>
      </c>
      <c r="K38" s="38">
        <v>279</v>
      </c>
      <c r="L38" s="38" t="s">
        <v>34</v>
      </c>
      <c r="M38" s="39">
        <v>909</v>
      </c>
      <c r="N38" s="39">
        <v>244780</v>
      </c>
    </row>
    <row r="39" spans="1:14" x14ac:dyDescent="0.2">
      <c r="A39" s="38" t="s">
        <v>35</v>
      </c>
      <c r="B39" s="38" t="s">
        <v>33</v>
      </c>
      <c r="C39" s="39">
        <v>299</v>
      </c>
      <c r="D39" s="38" t="s">
        <v>27</v>
      </c>
      <c r="E39" s="39">
        <v>1966</v>
      </c>
      <c r="F39" s="39">
        <v>568972</v>
      </c>
      <c r="I39" s="38" t="s">
        <v>35</v>
      </c>
      <c r="J39" s="38" t="s">
        <v>33</v>
      </c>
      <c r="K39" s="38">
        <v>299</v>
      </c>
      <c r="L39" s="38" t="s">
        <v>34</v>
      </c>
      <c r="M39" s="39">
        <v>848</v>
      </c>
      <c r="N39" s="39">
        <v>245745</v>
      </c>
    </row>
    <row r="40" spans="1:14" x14ac:dyDescent="0.2">
      <c r="A40" s="38" t="s">
        <v>35</v>
      </c>
      <c r="B40" s="38" t="s">
        <v>33</v>
      </c>
      <c r="C40" s="39">
        <v>319</v>
      </c>
      <c r="D40" s="38" t="s">
        <v>27</v>
      </c>
      <c r="E40" s="39">
        <v>1866</v>
      </c>
      <c r="F40" s="39">
        <v>576897</v>
      </c>
      <c r="I40" s="38" t="s">
        <v>35</v>
      </c>
      <c r="J40" s="38" t="s">
        <v>33</v>
      </c>
      <c r="K40" s="38">
        <v>319</v>
      </c>
      <c r="L40" s="38" t="s">
        <v>34</v>
      </c>
      <c r="M40" s="39">
        <v>749</v>
      </c>
      <c r="N40" s="39">
        <v>231833</v>
      </c>
    </row>
    <row r="41" spans="1:14" x14ac:dyDescent="0.2">
      <c r="A41" s="38" t="s">
        <v>35</v>
      </c>
      <c r="B41" s="38" t="s">
        <v>33</v>
      </c>
      <c r="C41" s="39">
        <v>339</v>
      </c>
      <c r="D41" s="38" t="s">
        <v>27</v>
      </c>
      <c r="E41" s="39">
        <v>1702</v>
      </c>
      <c r="F41" s="39">
        <v>560344</v>
      </c>
      <c r="I41" s="38" t="s">
        <v>35</v>
      </c>
      <c r="J41" s="38" t="s">
        <v>33</v>
      </c>
      <c r="K41" s="38">
        <v>339</v>
      </c>
      <c r="L41" s="38" t="s">
        <v>34</v>
      </c>
      <c r="M41" s="39">
        <v>651</v>
      </c>
      <c r="N41" s="39">
        <v>214369</v>
      </c>
    </row>
    <row r="42" spans="1:14" x14ac:dyDescent="0.2">
      <c r="A42" s="38" t="s">
        <v>35</v>
      </c>
      <c r="B42" s="38" t="s">
        <v>33</v>
      </c>
      <c r="C42" s="39">
        <v>359</v>
      </c>
      <c r="D42" s="38" t="s">
        <v>27</v>
      </c>
      <c r="E42" s="39">
        <v>1579</v>
      </c>
      <c r="F42" s="39">
        <v>551667</v>
      </c>
      <c r="I42" s="38" t="s">
        <v>35</v>
      </c>
      <c r="J42" s="38" t="s">
        <v>33</v>
      </c>
      <c r="K42" s="38">
        <v>359</v>
      </c>
      <c r="L42" s="38" t="s">
        <v>34</v>
      </c>
      <c r="M42" s="39">
        <v>678</v>
      </c>
      <c r="N42" s="39">
        <v>236931</v>
      </c>
    </row>
    <row r="43" spans="1:14" x14ac:dyDescent="0.2">
      <c r="A43" s="38" t="s">
        <v>35</v>
      </c>
      <c r="B43" s="38" t="s">
        <v>33</v>
      </c>
      <c r="C43" s="39">
        <v>379</v>
      </c>
      <c r="D43" s="38" t="s">
        <v>27</v>
      </c>
      <c r="E43" s="39">
        <v>1435</v>
      </c>
      <c r="F43" s="39">
        <v>530230</v>
      </c>
      <c r="I43" s="38" t="s">
        <v>35</v>
      </c>
      <c r="J43" s="38" t="s">
        <v>33</v>
      </c>
      <c r="K43" s="38">
        <v>379</v>
      </c>
      <c r="L43" s="38" t="s">
        <v>34</v>
      </c>
      <c r="M43" s="39">
        <v>587</v>
      </c>
      <c r="N43" s="39">
        <v>216830</v>
      </c>
    </row>
    <row r="44" spans="1:14" x14ac:dyDescent="0.2">
      <c r="A44" s="38" t="s">
        <v>35</v>
      </c>
      <c r="B44" s="38" t="s">
        <v>33</v>
      </c>
      <c r="C44" s="39">
        <v>399</v>
      </c>
      <c r="D44" s="38" t="s">
        <v>27</v>
      </c>
      <c r="E44" s="39">
        <v>1331</v>
      </c>
      <c r="F44" s="39">
        <v>518326</v>
      </c>
      <c r="I44" s="38" t="s">
        <v>35</v>
      </c>
      <c r="J44" s="38" t="s">
        <v>33</v>
      </c>
      <c r="K44" s="38">
        <v>399</v>
      </c>
      <c r="L44" s="38" t="s">
        <v>34</v>
      </c>
      <c r="M44" s="39">
        <v>559</v>
      </c>
      <c r="N44" s="39">
        <v>217636</v>
      </c>
    </row>
    <row r="45" spans="1:14" x14ac:dyDescent="0.2">
      <c r="A45" s="38" t="s">
        <v>35</v>
      </c>
      <c r="B45" s="38" t="s">
        <v>33</v>
      </c>
      <c r="C45" s="39">
        <v>419</v>
      </c>
      <c r="D45" s="38" t="s">
        <v>27</v>
      </c>
      <c r="E45" s="39">
        <v>1269</v>
      </c>
      <c r="F45" s="39">
        <v>519726</v>
      </c>
      <c r="I45" s="38" t="s">
        <v>35</v>
      </c>
      <c r="J45" s="38" t="s">
        <v>33</v>
      </c>
      <c r="K45" s="38">
        <v>419</v>
      </c>
      <c r="L45" s="38" t="s">
        <v>34</v>
      </c>
      <c r="M45" s="39">
        <v>492</v>
      </c>
      <c r="N45" s="39">
        <v>201456</v>
      </c>
    </row>
    <row r="46" spans="1:14" x14ac:dyDescent="0.2">
      <c r="A46" s="38" t="s">
        <v>35</v>
      </c>
      <c r="B46" s="38" t="s">
        <v>33</v>
      </c>
      <c r="C46" s="39">
        <v>439</v>
      </c>
      <c r="D46" s="38" t="s">
        <v>27</v>
      </c>
      <c r="E46" s="39">
        <v>1211</v>
      </c>
      <c r="F46" s="39">
        <v>519703</v>
      </c>
      <c r="I46" s="38" t="s">
        <v>35</v>
      </c>
      <c r="J46" s="38" t="s">
        <v>33</v>
      </c>
      <c r="K46" s="38">
        <v>439</v>
      </c>
      <c r="L46" s="38" t="s">
        <v>34</v>
      </c>
      <c r="M46" s="39">
        <v>491</v>
      </c>
      <c r="N46" s="39">
        <v>210736</v>
      </c>
    </row>
    <row r="47" spans="1:14" x14ac:dyDescent="0.2">
      <c r="A47" s="38" t="s">
        <v>35</v>
      </c>
      <c r="B47" s="38" t="s">
        <v>33</v>
      </c>
      <c r="C47" s="39">
        <v>459</v>
      </c>
      <c r="D47" s="38" t="s">
        <v>27</v>
      </c>
      <c r="E47" s="39">
        <v>1110</v>
      </c>
      <c r="F47" s="39">
        <v>499096</v>
      </c>
      <c r="I47" s="38" t="s">
        <v>35</v>
      </c>
      <c r="J47" s="38" t="s">
        <v>33</v>
      </c>
      <c r="K47" s="38">
        <v>459</v>
      </c>
      <c r="L47" s="38" t="s">
        <v>34</v>
      </c>
      <c r="M47" s="39">
        <v>478</v>
      </c>
      <c r="N47" s="39">
        <v>214867</v>
      </c>
    </row>
    <row r="48" spans="1:14" x14ac:dyDescent="0.2">
      <c r="A48" s="38" t="s">
        <v>35</v>
      </c>
      <c r="B48" s="38" t="s">
        <v>33</v>
      </c>
      <c r="C48" s="39">
        <v>479</v>
      </c>
      <c r="D48" s="38" t="s">
        <v>27</v>
      </c>
      <c r="E48" s="39">
        <v>1043</v>
      </c>
      <c r="F48" s="39">
        <v>489698</v>
      </c>
      <c r="I48" s="38" t="s">
        <v>35</v>
      </c>
      <c r="J48" s="38" t="s">
        <v>33</v>
      </c>
      <c r="K48" s="38">
        <v>479</v>
      </c>
      <c r="L48" s="38" t="s">
        <v>34</v>
      </c>
      <c r="M48" s="39">
        <v>379</v>
      </c>
      <c r="N48" s="39">
        <v>177794</v>
      </c>
    </row>
    <row r="49" spans="1:14" x14ac:dyDescent="0.2">
      <c r="A49" s="38" t="s">
        <v>35</v>
      </c>
      <c r="B49" s="38" t="s">
        <v>33</v>
      </c>
      <c r="C49" s="39">
        <v>499</v>
      </c>
      <c r="D49" s="38" t="s">
        <v>27</v>
      </c>
      <c r="E49" s="39">
        <v>990</v>
      </c>
      <c r="F49" s="39">
        <v>484408</v>
      </c>
      <c r="I49" s="38" t="s">
        <v>35</v>
      </c>
      <c r="J49" s="38" t="s">
        <v>33</v>
      </c>
      <c r="K49" s="38">
        <v>499</v>
      </c>
      <c r="L49" s="38" t="s">
        <v>34</v>
      </c>
      <c r="M49" s="39">
        <v>355</v>
      </c>
      <c r="N49" s="39">
        <v>173533</v>
      </c>
    </row>
    <row r="50" spans="1:14" x14ac:dyDescent="0.2">
      <c r="A50" s="38" t="s">
        <v>35</v>
      </c>
      <c r="B50" s="38" t="s">
        <v>33</v>
      </c>
      <c r="C50" s="39">
        <v>519</v>
      </c>
      <c r="D50" s="38" t="s">
        <v>27</v>
      </c>
      <c r="E50" s="39">
        <v>954</v>
      </c>
      <c r="F50" s="39">
        <v>486048</v>
      </c>
      <c r="I50" s="38" t="s">
        <v>35</v>
      </c>
      <c r="J50" s="38" t="s">
        <v>33</v>
      </c>
      <c r="K50" s="38">
        <v>519</v>
      </c>
      <c r="L50" s="38" t="s">
        <v>34</v>
      </c>
      <c r="M50" s="39">
        <v>353</v>
      </c>
      <c r="N50" s="39">
        <v>179715</v>
      </c>
    </row>
    <row r="51" spans="1:14" x14ac:dyDescent="0.2">
      <c r="A51" s="38" t="s">
        <v>35</v>
      </c>
      <c r="B51" s="38" t="s">
        <v>33</v>
      </c>
      <c r="C51" s="39">
        <v>539</v>
      </c>
      <c r="D51" s="38" t="s">
        <v>27</v>
      </c>
      <c r="E51" s="39">
        <v>865</v>
      </c>
      <c r="F51" s="39">
        <v>457507</v>
      </c>
      <c r="I51" s="38" t="s">
        <v>35</v>
      </c>
      <c r="J51" s="38" t="s">
        <v>33</v>
      </c>
      <c r="K51" s="38">
        <v>539</v>
      </c>
      <c r="L51" s="38" t="s">
        <v>34</v>
      </c>
      <c r="M51" s="39">
        <v>381</v>
      </c>
      <c r="N51" s="39">
        <v>201598</v>
      </c>
    </row>
    <row r="52" spans="1:14" x14ac:dyDescent="0.2">
      <c r="A52" s="38" t="s">
        <v>35</v>
      </c>
      <c r="B52" s="38" t="s">
        <v>33</v>
      </c>
      <c r="C52" s="39">
        <v>559</v>
      </c>
      <c r="D52" s="38" t="s">
        <v>27</v>
      </c>
      <c r="E52" s="39">
        <v>775</v>
      </c>
      <c r="F52" s="39">
        <v>425657</v>
      </c>
      <c r="I52" s="38" t="s">
        <v>35</v>
      </c>
      <c r="J52" s="38" t="s">
        <v>33</v>
      </c>
      <c r="K52" s="38">
        <v>559</v>
      </c>
      <c r="L52" s="38" t="s">
        <v>34</v>
      </c>
      <c r="M52" s="39">
        <v>300</v>
      </c>
      <c r="N52" s="39">
        <v>164673</v>
      </c>
    </row>
    <row r="53" spans="1:14" x14ac:dyDescent="0.2">
      <c r="A53" s="38" t="s">
        <v>35</v>
      </c>
      <c r="B53" s="38" t="s">
        <v>33</v>
      </c>
      <c r="C53" s="39">
        <v>579</v>
      </c>
      <c r="D53" s="38" t="s">
        <v>27</v>
      </c>
      <c r="E53" s="39">
        <v>786</v>
      </c>
      <c r="F53" s="39">
        <v>447609</v>
      </c>
      <c r="I53" s="38" t="s">
        <v>35</v>
      </c>
      <c r="J53" s="38" t="s">
        <v>33</v>
      </c>
      <c r="K53" s="38">
        <v>579</v>
      </c>
      <c r="L53" s="38" t="s">
        <v>34</v>
      </c>
      <c r="M53" s="39">
        <v>343</v>
      </c>
      <c r="N53" s="39">
        <v>195253</v>
      </c>
    </row>
    <row r="54" spans="1:14" x14ac:dyDescent="0.2">
      <c r="A54" s="38" t="s">
        <v>35</v>
      </c>
      <c r="B54" s="38" t="s">
        <v>33</v>
      </c>
      <c r="C54" s="39">
        <v>599</v>
      </c>
      <c r="D54" s="38" t="s">
        <v>27</v>
      </c>
      <c r="E54" s="39">
        <v>747</v>
      </c>
      <c r="F54" s="39">
        <v>440355</v>
      </c>
      <c r="I54" s="38" t="s">
        <v>35</v>
      </c>
      <c r="J54" s="38" t="s">
        <v>33</v>
      </c>
      <c r="K54" s="38">
        <v>599</v>
      </c>
      <c r="L54" s="38" t="s">
        <v>34</v>
      </c>
      <c r="M54" s="39">
        <v>318</v>
      </c>
      <c r="N54" s="39">
        <v>187253</v>
      </c>
    </row>
    <row r="55" spans="1:14" x14ac:dyDescent="0.2">
      <c r="A55" s="38" t="s">
        <v>35</v>
      </c>
      <c r="B55" s="38" t="s">
        <v>33</v>
      </c>
      <c r="C55" s="39">
        <v>619</v>
      </c>
      <c r="D55" s="38" t="s">
        <v>27</v>
      </c>
      <c r="E55" s="39">
        <v>686</v>
      </c>
      <c r="F55" s="39">
        <v>418169</v>
      </c>
      <c r="I55" s="38" t="s">
        <v>35</v>
      </c>
      <c r="J55" s="38" t="s">
        <v>33</v>
      </c>
      <c r="K55" s="38">
        <v>619</v>
      </c>
      <c r="L55" s="38" t="s">
        <v>34</v>
      </c>
      <c r="M55" s="39">
        <v>278</v>
      </c>
      <c r="N55" s="39">
        <v>169446</v>
      </c>
    </row>
    <row r="56" spans="1:14" x14ac:dyDescent="0.2">
      <c r="A56" s="38" t="s">
        <v>35</v>
      </c>
      <c r="B56" s="38" t="s">
        <v>33</v>
      </c>
      <c r="C56" s="39">
        <v>639</v>
      </c>
      <c r="D56" s="38" t="s">
        <v>27</v>
      </c>
      <c r="E56" s="39">
        <v>659</v>
      </c>
      <c r="F56" s="39">
        <v>414826</v>
      </c>
      <c r="I56" s="38" t="s">
        <v>35</v>
      </c>
      <c r="J56" s="38" t="s">
        <v>33</v>
      </c>
      <c r="K56" s="38">
        <v>639</v>
      </c>
      <c r="L56" s="38" t="s">
        <v>34</v>
      </c>
      <c r="M56" s="39">
        <v>271</v>
      </c>
      <c r="N56" s="39">
        <v>170745</v>
      </c>
    </row>
    <row r="57" spans="1:14" x14ac:dyDescent="0.2">
      <c r="A57" s="38" t="s">
        <v>35</v>
      </c>
      <c r="B57" s="38" t="s">
        <v>33</v>
      </c>
      <c r="C57" s="39">
        <v>659</v>
      </c>
      <c r="D57" s="38" t="s">
        <v>27</v>
      </c>
      <c r="E57" s="39">
        <v>666</v>
      </c>
      <c r="F57" s="39">
        <v>432490</v>
      </c>
      <c r="I57" s="38" t="s">
        <v>35</v>
      </c>
      <c r="J57" s="38" t="s">
        <v>33</v>
      </c>
      <c r="K57" s="38">
        <v>659</v>
      </c>
      <c r="L57" s="38" t="s">
        <v>34</v>
      </c>
      <c r="M57" s="39">
        <v>257</v>
      </c>
      <c r="N57" s="39">
        <v>166994</v>
      </c>
    </row>
    <row r="58" spans="1:14" x14ac:dyDescent="0.2">
      <c r="A58" s="38" t="s">
        <v>35</v>
      </c>
      <c r="B58" s="38" t="s">
        <v>33</v>
      </c>
      <c r="C58" s="39">
        <v>679</v>
      </c>
      <c r="D58" s="38" t="s">
        <v>27</v>
      </c>
      <c r="E58" s="39">
        <v>547</v>
      </c>
      <c r="F58" s="39">
        <v>366215</v>
      </c>
      <c r="I58" s="38" t="s">
        <v>35</v>
      </c>
      <c r="J58" s="38" t="s">
        <v>33</v>
      </c>
      <c r="K58" s="38">
        <v>679</v>
      </c>
      <c r="L58" s="38" t="s">
        <v>34</v>
      </c>
      <c r="M58" s="39">
        <v>225</v>
      </c>
      <c r="N58" s="39">
        <v>150487</v>
      </c>
    </row>
    <row r="59" spans="1:14" x14ac:dyDescent="0.2">
      <c r="A59" s="38" t="s">
        <v>35</v>
      </c>
      <c r="B59" s="38" t="s">
        <v>33</v>
      </c>
      <c r="C59" s="39">
        <v>699</v>
      </c>
      <c r="D59" s="38" t="s">
        <v>27</v>
      </c>
      <c r="E59" s="39">
        <v>607</v>
      </c>
      <c r="F59" s="39">
        <v>418488</v>
      </c>
      <c r="I59" s="38" t="s">
        <v>35</v>
      </c>
      <c r="J59" s="38" t="s">
        <v>33</v>
      </c>
      <c r="K59" s="38">
        <v>699</v>
      </c>
      <c r="L59" s="38" t="s">
        <v>34</v>
      </c>
      <c r="M59" s="39">
        <v>230</v>
      </c>
      <c r="N59" s="39">
        <v>158537</v>
      </c>
    </row>
    <row r="60" spans="1:14" x14ac:dyDescent="0.2">
      <c r="A60" s="38" t="s">
        <v>35</v>
      </c>
      <c r="B60" s="38" t="s">
        <v>33</v>
      </c>
      <c r="C60" s="39">
        <v>719</v>
      </c>
      <c r="D60" s="38" t="s">
        <v>27</v>
      </c>
      <c r="E60" s="39">
        <v>600</v>
      </c>
      <c r="F60" s="39">
        <v>425692</v>
      </c>
      <c r="I60" s="38" t="s">
        <v>35</v>
      </c>
      <c r="J60" s="38" t="s">
        <v>33</v>
      </c>
      <c r="K60" s="38">
        <v>719</v>
      </c>
      <c r="L60" s="38" t="s">
        <v>34</v>
      </c>
      <c r="M60" s="39">
        <v>195</v>
      </c>
      <c r="N60" s="39">
        <v>138293</v>
      </c>
    </row>
    <row r="61" spans="1:14" x14ac:dyDescent="0.2">
      <c r="A61" s="38" t="s">
        <v>35</v>
      </c>
      <c r="B61" s="38" t="s">
        <v>33</v>
      </c>
      <c r="C61" s="39">
        <v>739</v>
      </c>
      <c r="D61" s="38" t="s">
        <v>27</v>
      </c>
      <c r="E61" s="39">
        <v>540</v>
      </c>
      <c r="F61" s="39">
        <v>393714</v>
      </c>
      <c r="I61" s="38" t="s">
        <v>35</v>
      </c>
      <c r="J61" s="38" t="s">
        <v>33</v>
      </c>
      <c r="K61" s="38">
        <v>739</v>
      </c>
      <c r="L61" s="38" t="s">
        <v>34</v>
      </c>
      <c r="M61" s="39">
        <v>210</v>
      </c>
      <c r="N61" s="39">
        <v>153326</v>
      </c>
    </row>
    <row r="62" spans="1:14" x14ac:dyDescent="0.2">
      <c r="A62" s="38" t="s">
        <v>35</v>
      </c>
      <c r="B62" s="38" t="s">
        <v>33</v>
      </c>
      <c r="C62" s="39">
        <v>759</v>
      </c>
      <c r="D62" s="38" t="s">
        <v>27</v>
      </c>
      <c r="E62" s="39">
        <v>514</v>
      </c>
      <c r="F62" s="39">
        <v>385324</v>
      </c>
      <c r="I62" s="38" t="s">
        <v>35</v>
      </c>
      <c r="J62" s="38" t="s">
        <v>33</v>
      </c>
      <c r="K62" s="38">
        <v>759</v>
      </c>
      <c r="L62" s="38" t="s">
        <v>34</v>
      </c>
      <c r="M62" s="39">
        <v>185</v>
      </c>
      <c r="N62" s="39">
        <v>138721</v>
      </c>
    </row>
    <row r="63" spans="1:14" x14ac:dyDescent="0.2">
      <c r="A63" s="38" t="s">
        <v>35</v>
      </c>
      <c r="B63" s="38" t="s">
        <v>33</v>
      </c>
      <c r="C63" s="39">
        <v>779</v>
      </c>
      <c r="D63" s="38" t="s">
        <v>27</v>
      </c>
      <c r="E63" s="39">
        <v>468</v>
      </c>
      <c r="F63" s="39">
        <v>360166</v>
      </c>
      <c r="I63" s="38" t="s">
        <v>35</v>
      </c>
      <c r="J63" s="38" t="s">
        <v>33</v>
      </c>
      <c r="K63" s="38">
        <v>779</v>
      </c>
      <c r="L63" s="38" t="s">
        <v>34</v>
      </c>
      <c r="M63" s="39">
        <v>178</v>
      </c>
      <c r="N63" s="39">
        <v>136958</v>
      </c>
    </row>
    <row r="64" spans="1:14" x14ac:dyDescent="0.2">
      <c r="A64" s="38" t="s">
        <v>35</v>
      </c>
      <c r="B64" s="38" t="s">
        <v>33</v>
      </c>
      <c r="C64" s="39">
        <v>799</v>
      </c>
      <c r="D64" s="38" t="s">
        <v>27</v>
      </c>
      <c r="E64" s="39">
        <v>450</v>
      </c>
      <c r="F64" s="39">
        <v>355056</v>
      </c>
      <c r="I64" s="38" t="s">
        <v>35</v>
      </c>
      <c r="J64" s="38" t="s">
        <v>33</v>
      </c>
      <c r="K64" s="38">
        <v>799</v>
      </c>
      <c r="L64" s="38" t="s">
        <v>34</v>
      </c>
      <c r="M64" s="39">
        <v>171</v>
      </c>
      <c r="N64" s="39">
        <v>134959</v>
      </c>
    </row>
    <row r="65" spans="1:14" x14ac:dyDescent="0.2">
      <c r="A65" s="38" t="s">
        <v>35</v>
      </c>
      <c r="B65" s="38" t="s">
        <v>33</v>
      </c>
      <c r="C65" s="39">
        <v>819</v>
      </c>
      <c r="D65" s="38" t="s">
        <v>27</v>
      </c>
      <c r="E65" s="39">
        <v>428</v>
      </c>
      <c r="F65" s="39">
        <v>346362</v>
      </c>
      <c r="I65" s="38" t="s">
        <v>35</v>
      </c>
      <c r="J65" s="38" t="s">
        <v>33</v>
      </c>
      <c r="K65" s="38">
        <v>819</v>
      </c>
      <c r="L65" s="38" t="s">
        <v>34</v>
      </c>
      <c r="M65" s="39">
        <v>159</v>
      </c>
      <c r="N65" s="39">
        <v>128685</v>
      </c>
    </row>
    <row r="66" spans="1:14" x14ac:dyDescent="0.2">
      <c r="A66" s="38" t="s">
        <v>35</v>
      </c>
      <c r="B66" s="38" t="s">
        <v>33</v>
      </c>
      <c r="C66" s="39">
        <v>839</v>
      </c>
      <c r="D66" s="38" t="s">
        <v>27</v>
      </c>
      <c r="E66" s="39">
        <v>472</v>
      </c>
      <c r="F66" s="39">
        <v>391513</v>
      </c>
      <c r="I66" s="38" t="s">
        <v>35</v>
      </c>
      <c r="J66" s="38" t="s">
        <v>33</v>
      </c>
      <c r="K66" s="38">
        <v>839</v>
      </c>
      <c r="L66" s="38" t="s">
        <v>34</v>
      </c>
      <c r="M66" s="39">
        <v>150</v>
      </c>
      <c r="N66" s="39">
        <v>124421</v>
      </c>
    </row>
    <row r="67" spans="1:14" x14ac:dyDescent="0.2">
      <c r="A67" s="38" t="s">
        <v>35</v>
      </c>
      <c r="B67" s="38" t="s">
        <v>33</v>
      </c>
      <c r="C67" s="39">
        <v>859</v>
      </c>
      <c r="D67" s="38" t="s">
        <v>27</v>
      </c>
      <c r="E67" s="39">
        <v>390</v>
      </c>
      <c r="F67" s="39">
        <v>331393</v>
      </c>
      <c r="I67" s="38" t="s">
        <v>35</v>
      </c>
      <c r="J67" s="38" t="s">
        <v>33</v>
      </c>
      <c r="K67" s="38">
        <v>859</v>
      </c>
      <c r="L67" s="38" t="s">
        <v>34</v>
      </c>
      <c r="M67" s="39">
        <v>152</v>
      </c>
      <c r="N67" s="39">
        <v>129127</v>
      </c>
    </row>
    <row r="68" spans="1:14" x14ac:dyDescent="0.2">
      <c r="A68" s="38" t="s">
        <v>35</v>
      </c>
      <c r="B68" s="38" t="s">
        <v>33</v>
      </c>
      <c r="C68" s="39">
        <v>879</v>
      </c>
      <c r="D68" s="38" t="s">
        <v>27</v>
      </c>
      <c r="E68" s="39">
        <v>409</v>
      </c>
      <c r="F68" s="39">
        <v>355693</v>
      </c>
      <c r="I68" s="38" t="s">
        <v>35</v>
      </c>
      <c r="J68" s="38" t="s">
        <v>33</v>
      </c>
      <c r="K68" s="38">
        <v>879</v>
      </c>
      <c r="L68" s="38" t="s">
        <v>34</v>
      </c>
      <c r="M68" s="39">
        <v>171</v>
      </c>
      <c r="N68" s="39">
        <v>148642</v>
      </c>
    </row>
    <row r="69" spans="1:14" x14ac:dyDescent="0.2">
      <c r="A69" s="38" t="s">
        <v>35</v>
      </c>
      <c r="B69" s="38" t="s">
        <v>33</v>
      </c>
      <c r="C69" s="39">
        <v>899</v>
      </c>
      <c r="D69" s="38" t="s">
        <v>27</v>
      </c>
      <c r="E69" s="39">
        <v>382</v>
      </c>
      <c r="F69" s="39">
        <v>339803</v>
      </c>
      <c r="I69" s="38" t="s">
        <v>35</v>
      </c>
      <c r="J69" s="38" t="s">
        <v>33</v>
      </c>
      <c r="K69" s="38">
        <v>899</v>
      </c>
      <c r="L69" s="38" t="s">
        <v>34</v>
      </c>
      <c r="M69" s="39">
        <v>139</v>
      </c>
      <c r="N69" s="39">
        <v>123498</v>
      </c>
    </row>
    <row r="70" spans="1:14" x14ac:dyDescent="0.2">
      <c r="A70" s="38" t="s">
        <v>35</v>
      </c>
      <c r="B70" s="38" t="s">
        <v>33</v>
      </c>
      <c r="C70" s="39">
        <v>919</v>
      </c>
      <c r="D70" s="38" t="s">
        <v>27</v>
      </c>
      <c r="E70" s="39">
        <v>399</v>
      </c>
      <c r="F70" s="39">
        <v>362968</v>
      </c>
      <c r="I70" s="38" t="s">
        <v>35</v>
      </c>
      <c r="J70" s="38" t="s">
        <v>33</v>
      </c>
      <c r="K70" s="38">
        <v>919</v>
      </c>
      <c r="L70" s="38" t="s">
        <v>34</v>
      </c>
      <c r="M70" s="39">
        <v>119</v>
      </c>
      <c r="N70" s="39">
        <v>108236</v>
      </c>
    </row>
    <row r="71" spans="1:14" x14ac:dyDescent="0.2">
      <c r="A71" s="38" t="s">
        <v>35</v>
      </c>
      <c r="B71" s="38" t="s">
        <v>33</v>
      </c>
      <c r="C71" s="39">
        <v>939</v>
      </c>
      <c r="D71" s="38" t="s">
        <v>27</v>
      </c>
      <c r="E71" s="39">
        <v>359</v>
      </c>
      <c r="F71" s="39">
        <v>333539</v>
      </c>
      <c r="I71" s="38" t="s">
        <v>35</v>
      </c>
      <c r="J71" s="38" t="s">
        <v>33</v>
      </c>
      <c r="K71" s="38">
        <v>939</v>
      </c>
      <c r="L71" s="38" t="s">
        <v>34</v>
      </c>
      <c r="M71" s="39">
        <v>134</v>
      </c>
      <c r="N71" s="39">
        <v>124416</v>
      </c>
    </row>
    <row r="72" spans="1:14" x14ac:dyDescent="0.2">
      <c r="A72" s="38" t="s">
        <v>35</v>
      </c>
      <c r="B72" s="38" t="s">
        <v>33</v>
      </c>
      <c r="C72" s="39">
        <v>959</v>
      </c>
      <c r="D72" s="38" t="s">
        <v>27</v>
      </c>
      <c r="E72" s="39">
        <v>346</v>
      </c>
      <c r="F72" s="39">
        <v>328446</v>
      </c>
      <c r="I72" s="38" t="s">
        <v>35</v>
      </c>
      <c r="J72" s="38" t="s">
        <v>33</v>
      </c>
      <c r="K72" s="38">
        <v>959</v>
      </c>
      <c r="L72" s="38" t="s">
        <v>34</v>
      </c>
      <c r="M72" s="39">
        <v>119</v>
      </c>
      <c r="N72" s="39">
        <v>113088</v>
      </c>
    </row>
    <row r="73" spans="1:14" x14ac:dyDescent="0.2">
      <c r="A73" s="38" t="s">
        <v>35</v>
      </c>
      <c r="B73" s="38" t="s">
        <v>33</v>
      </c>
      <c r="C73" s="39">
        <v>979</v>
      </c>
      <c r="D73" s="38" t="s">
        <v>27</v>
      </c>
      <c r="E73" s="39">
        <v>325</v>
      </c>
      <c r="F73" s="39">
        <v>315024</v>
      </c>
      <c r="I73" s="38" t="s">
        <v>35</v>
      </c>
      <c r="J73" s="38" t="s">
        <v>33</v>
      </c>
      <c r="K73" s="38">
        <v>979</v>
      </c>
      <c r="L73" s="38" t="s">
        <v>34</v>
      </c>
      <c r="M73" s="39">
        <v>117</v>
      </c>
      <c r="N73" s="39">
        <v>113386</v>
      </c>
    </row>
    <row r="74" spans="1:14" x14ac:dyDescent="0.2">
      <c r="A74" s="38" t="s">
        <v>35</v>
      </c>
      <c r="B74" s="38" t="s">
        <v>33</v>
      </c>
      <c r="C74" s="39">
        <v>999</v>
      </c>
      <c r="D74" s="38" t="s">
        <v>27</v>
      </c>
      <c r="E74" s="39">
        <v>316</v>
      </c>
      <c r="F74" s="39">
        <v>312808</v>
      </c>
      <c r="I74" s="38" t="s">
        <v>35</v>
      </c>
      <c r="J74" s="38" t="s">
        <v>33</v>
      </c>
      <c r="K74" s="38">
        <v>999</v>
      </c>
      <c r="L74" s="38" t="s">
        <v>34</v>
      </c>
      <c r="M74" s="39">
        <v>122</v>
      </c>
      <c r="N74" s="39">
        <v>120735</v>
      </c>
    </row>
    <row r="75" spans="1:14" x14ac:dyDescent="0.2">
      <c r="A75" s="38" t="s">
        <v>35</v>
      </c>
      <c r="B75" s="38" t="s">
        <v>33</v>
      </c>
      <c r="C75" s="39">
        <v>1019</v>
      </c>
      <c r="D75" s="38" t="s">
        <v>27</v>
      </c>
      <c r="E75" s="39">
        <v>288</v>
      </c>
      <c r="F75" s="39">
        <v>290722</v>
      </c>
      <c r="I75" s="38" t="s">
        <v>35</v>
      </c>
      <c r="J75" s="38" t="s">
        <v>33</v>
      </c>
      <c r="K75" s="38">
        <v>1019</v>
      </c>
      <c r="L75" s="38" t="s">
        <v>34</v>
      </c>
      <c r="M75" s="39">
        <v>107</v>
      </c>
      <c r="N75" s="39">
        <v>108060</v>
      </c>
    </row>
    <row r="76" spans="1:14" x14ac:dyDescent="0.2">
      <c r="A76" s="38" t="s">
        <v>35</v>
      </c>
      <c r="B76" s="38" t="s">
        <v>33</v>
      </c>
      <c r="C76" s="39">
        <v>1039</v>
      </c>
      <c r="D76" s="38" t="s">
        <v>27</v>
      </c>
      <c r="E76" s="39">
        <v>256</v>
      </c>
      <c r="F76" s="39">
        <v>263642</v>
      </c>
      <c r="I76" s="38" t="s">
        <v>35</v>
      </c>
      <c r="J76" s="38" t="s">
        <v>33</v>
      </c>
      <c r="K76" s="38">
        <v>1039</v>
      </c>
      <c r="L76" s="38" t="s">
        <v>34</v>
      </c>
      <c r="M76" s="39">
        <v>107</v>
      </c>
      <c r="N76" s="39">
        <v>110197</v>
      </c>
    </row>
    <row r="77" spans="1:14" x14ac:dyDescent="0.2">
      <c r="A77" s="38" t="s">
        <v>35</v>
      </c>
      <c r="B77" s="38" t="s">
        <v>33</v>
      </c>
      <c r="C77" s="39">
        <v>1059</v>
      </c>
      <c r="D77" s="38" t="s">
        <v>27</v>
      </c>
      <c r="E77" s="39">
        <v>300</v>
      </c>
      <c r="F77" s="39">
        <v>314533</v>
      </c>
      <c r="I77" s="38" t="s">
        <v>35</v>
      </c>
      <c r="J77" s="38" t="s">
        <v>33</v>
      </c>
      <c r="K77" s="38">
        <v>1059</v>
      </c>
      <c r="L77" s="38" t="s">
        <v>34</v>
      </c>
      <c r="M77" s="39">
        <v>120</v>
      </c>
      <c r="N77" s="39">
        <v>126004</v>
      </c>
    </row>
    <row r="78" spans="1:14" x14ac:dyDescent="0.2">
      <c r="A78" s="38" t="s">
        <v>35</v>
      </c>
      <c r="B78" s="38" t="s">
        <v>33</v>
      </c>
      <c r="C78" s="39">
        <v>1079</v>
      </c>
      <c r="D78" s="38" t="s">
        <v>27</v>
      </c>
      <c r="E78" s="39">
        <v>285</v>
      </c>
      <c r="F78" s="39">
        <v>304660</v>
      </c>
      <c r="I78" s="38" t="s">
        <v>35</v>
      </c>
      <c r="J78" s="38" t="s">
        <v>33</v>
      </c>
      <c r="K78" s="38">
        <v>1079</v>
      </c>
      <c r="L78" s="38" t="s">
        <v>34</v>
      </c>
      <c r="M78" s="39">
        <v>100</v>
      </c>
      <c r="N78" s="39">
        <v>106840</v>
      </c>
    </row>
    <row r="79" spans="1:14" x14ac:dyDescent="0.2">
      <c r="A79" s="38" t="s">
        <v>35</v>
      </c>
      <c r="B79" s="38" t="s">
        <v>33</v>
      </c>
      <c r="C79" s="39">
        <v>1099</v>
      </c>
      <c r="D79" s="38" t="s">
        <v>27</v>
      </c>
      <c r="E79" s="39">
        <v>277</v>
      </c>
      <c r="F79" s="39">
        <v>301618</v>
      </c>
      <c r="I79" s="38" t="s">
        <v>35</v>
      </c>
      <c r="J79" s="38" t="s">
        <v>33</v>
      </c>
      <c r="K79" s="38">
        <v>1099</v>
      </c>
      <c r="L79" s="38" t="s">
        <v>34</v>
      </c>
      <c r="M79" s="39">
        <v>82</v>
      </c>
      <c r="N79" s="39">
        <v>89361</v>
      </c>
    </row>
    <row r="80" spans="1:14" x14ac:dyDescent="0.2">
      <c r="A80" s="38" t="s">
        <v>35</v>
      </c>
      <c r="B80" s="38" t="s">
        <v>33</v>
      </c>
      <c r="C80" s="39">
        <v>1119</v>
      </c>
      <c r="D80" s="38" t="s">
        <v>27</v>
      </c>
      <c r="E80" s="39">
        <v>242</v>
      </c>
      <c r="F80" s="39">
        <v>268526</v>
      </c>
      <c r="I80" s="38" t="s">
        <v>35</v>
      </c>
      <c r="J80" s="38" t="s">
        <v>33</v>
      </c>
      <c r="K80" s="38">
        <v>1119</v>
      </c>
      <c r="L80" s="38" t="s">
        <v>34</v>
      </c>
      <c r="M80" s="39">
        <v>83</v>
      </c>
      <c r="N80" s="39">
        <v>92074</v>
      </c>
    </row>
    <row r="81" spans="1:14" x14ac:dyDescent="0.2">
      <c r="A81" s="38" t="s">
        <v>35</v>
      </c>
      <c r="B81" s="38" t="s">
        <v>33</v>
      </c>
      <c r="C81" s="39">
        <v>1139</v>
      </c>
      <c r="D81" s="38" t="s">
        <v>27</v>
      </c>
      <c r="E81" s="39">
        <v>259</v>
      </c>
      <c r="F81" s="39">
        <v>292428</v>
      </c>
      <c r="I81" s="38" t="s">
        <v>35</v>
      </c>
      <c r="J81" s="38" t="s">
        <v>33</v>
      </c>
      <c r="K81" s="38">
        <v>1139</v>
      </c>
      <c r="L81" s="38" t="s">
        <v>34</v>
      </c>
      <c r="M81" s="39">
        <v>96</v>
      </c>
      <c r="N81" s="39">
        <v>108444</v>
      </c>
    </row>
    <row r="82" spans="1:14" x14ac:dyDescent="0.2">
      <c r="A82" s="38" t="s">
        <v>35</v>
      </c>
      <c r="B82" s="38" t="s">
        <v>33</v>
      </c>
      <c r="C82" s="39">
        <v>1159</v>
      </c>
      <c r="D82" s="38" t="s">
        <v>27</v>
      </c>
      <c r="E82" s="39">
        <v>240</v>
      </c>
      <c r="F82" s="39">
        <v>275789</v>
      </c>
      <c r="I82" s="38" t="s">
        <v>35</v>
      </c>
      <c r="J82" s="38" t="s">
        <v>33</v>
      </c>
      <c r="K82" s="38">
        <v>1159</v>
      </c>
      <c r="L82" s="38" t="s">
        <v>34</v>
      </c>
      <c r="M82" s="39">
        <v>74</v>
      </c>
      <c r="N82" s="39">
        <v>85036</v>
      </c>
    </row>
    <row r="83" spans="1:14" x14ac:dyDescent="0.2">
      <c r="A83" s="38" t="s">
        <v>35</v>
      </c>
      <c r="B83" s="38" t="s">
        <v>33</v>
      </c>
      <c r="C83" s="39">
        <v>1179</v>
      </c>
      <c r="D83" s="38" t="s">
        <v>27</v>
      </c>
      <c r="E83" s="39">
        <v>202</v>
      </c>
      <c r="F83" s="39">
        <v>236166</v>
      </c>
      <c r="I83" s="38" t="s">
        <v>35</v>
      </c>
      <c r="J83" s="38" t="s">
        <v>33</v>
      </c>
      <c r="K83" s="38">
        <v>1179</v>
      </c>
      <c r="L83" s="38" t="s">
        <v>34</v>
      </c>
      <c r="M83" s="39">
        <v>64</v>
      </c>
      <c r="N83" s="39">
        <v>74918</v>
      </c>
    </row>
    <row r="84" spans="1:14" x14ac:dyDescent="0.2">
      <c r="A84" s="38" t="s">
        <v>35</v>
      </c>
      <c r="B84" s="38" t="s">
        <v>33</v>
      </c>
      <c r="C84" s="39">
        <v>1199</v>
      </c>
      <c r="D84" s="38" t="s">
        <v>27</v>
      </c>
      <c r="E84" s="39">
        <v>227</v>
      </c>
      <c r="F84" s="39">
        <v>269913</v>
      </c>
      <c r="I84" s="38" t="s">
        <v>35</v>
      </c>
      <c r="J84" s="38" t="s">
        <v>33</v>
      </c>
      <c r="K84" s="38">
        <v>1199</v>
      </c>
      <c r="L84" s="38" t="s">
        <v>34</v>
      </c>
      <c r="M84" s="39">
        <v>70</v>
      </c>
      <c r="N84" s="39">
        <v>83215</v>
      </c>
    </row>
    <row r="85" spans="1:14" x14ac:dyDescent="0.2">
      <c r="A85" s="38" t="s">
        <v>35</v>
      </c>
      <c r="B85" s="38" t="s">
        <v>33</v>
      </c>
      <c r="C85" s="39">
        <v>1219</v>
      </c>
      <c r="D85" s="38" t="s">
        <v>27</v>
      </c>
      <c r="E85" s="39">
        <v>199</v>
      </c>
      <c r="F85" s="39">
        <v>240583</v>
      </c>
      <c r="I85" s="38" t="s">
        <v>35</v>
      </c>
      <c r="J85" s="38" t="s">
        <v>33</v>
      </c>
      <c r="K85" s="38">
        <v>1219</v>
      </c>
      <c r="L85" s="38" t="s">
        <v>34</v>
      </c>
      <c r="M85" s="39">
        <v>105</v>
      </c>
      <c r="N85" s="39">
        <v>126885</v>
      </c>
    </row>
    <row r="86" spans="1:14" x14ac:dyDescent="0.2">
      <c r="A86" s="38" t="s">
        <v>35</v>
      </c>
      <c r="B86" s="38" t="s">
        <v>33</v>
      </c>
      <c r="C86" s="39">
        <v>1239</v>
      </c>
      <c r="D86" s="38" t="s">
        <v>27</v>
      </c>
      <c r="E86" s="39">
        <v>203</v>
      </c>
      <c r="F86" s="39">
        <v>249640</v>
      </c>
      <c r="I86" s="38" t="s">
        <v>35</v>
      </c>
      <c r="J86" s="38" t="s">
        <v>33</v>
      </c>
      <c r="K86" s="38">
        <v>1239</v>
      </c>
      <c r="L86" s="38" t="s">
        <v>34</v>
      </c>
      <c r="M86" s="39">
        <v>66</v>
      </c>
      <c r="N86" s="39">
        <v>81173</v>
      </c>
    </row>
    <row r="87" spans="1:14" x14ac:dyDescent="0.2">
      <c r="A87" s="38" t="s">
        <v>35</v>
      </c>
      <c r="B87" s="38" t="s">
        <v>33</v>
      </c>
      <c r="C87" s="39">
        <v>1259</v>
      </c>
      <c r="D87" s="38" t="s">
        <v>27</v>
      </c>
      <c r="E87" s="39">
        <v>200</v>
      </c>
      <c r="F87" s="39">
        <v>249950</v>
      </c>
      <c r="I87" s="38" t="s">
        <v>35</v>
      </c>
      <c r="J87" s="38" t="s">
        <v>33</v>
      </c>
      <c r="K87" s="38">
        <v>1259</v>
      </c>
      <c r="L87" s="38" t="s">
        <v>34</v>
      </c>
      <c r="M87" s="39">
        <v>73</v>
      </c>
      <c r="N87" s="39">
        <v>91166</v>
      </c>
    </row>
    <row r="88" spans="1:14" x14ac:dyDescent="0.2">
      <c r="A88" s="38" t="s">
        <v>35</v>
      </c>
      <c r="B88" s="38" t="s">
        <v>33</v>
      </c>
      <c r="C88" s="39">
        <v>1279</v>
      </c>
      <c r="D88" s="38" t="s">
        <v>27</v>
      </c>
      <c r="E88" s="39">
        <v>193</v>
      </c>
      <c r="F88" s="39">
        <v>244979</v>
      </c>
      <c r="I88" s="38" t="s">
        <v>35</v>
      </c>
      <c r="J88" s="38" t="s">
        <v>33</v>
      </c>
      <c r="K88" s="38">
        <v>1279</v>
      </c>
      <c r="L88" s="38" t="s">
        <v>34</v>
      </c>
      <c r="M88" s="39">
        <v>62</v>
      </c>
      <c r="N88" s="39">
        <v>78753</v>
      </c>
    </row>
    <row r="89" spans="1:14" x14ac:dyDescent="0.2">
      <c r="A89" s="38" t="s">
        <v>35</v>
      </c>
      <c r="B89" s="38" t="s">
        <v>33</v>
      </c>
      <c r="C89" s="39">
        <v>1299</v>
      </c>
      <c r="D89" s="38" t="s">
        <v>27</v>
      </c>
      <c r="E89" s="39">
        <v>177</v>
      </c>
      <c r="F89" s="39">
        <v>228226</v>
      </c>
      <c r="I89" s="38" t="s">
        <v>35</v>
      </c>
      <c r="J89" s="38" t="s">
        <v>33</v>
      </c>
      <c r="K89" s="38">
        <v>1299</v>
      </c>
      <c r="L89" s="38" t="s">
        <v>34</v>
      </c>
      <c r="M89" s="39">
        <v>59</v>
      </c>
      <c r="N89" s="39">
        <v>76089</v>
      </c>
    </row>
    <row r="90" spans="1:14" x14ac:dyDescent="0.2">
      <c r="A90" s="38" t="s">
        <v>35</v>
      </c>
      <c r="B90" s="38" t="s">
        <v>33</v>
      </c>
      <c r="C90" s="39">
        <v>1319</v>
      </c>
      <c r="D90" s="38" t="s">
        <v>27</v>
      </c>
      <c r="E90" s="39">
        <v>164</v>
      </c>
      <c r="F90" s="39">
        <v>214827</v>
      </c>
      <c r="I90" s="38" t="s">
        <v>35</v>
      </c>
      <c r="J90" s="38" t="s">
        <v>33</v>
      </c>
      <c r="K90" s="38">
        <v>1319</v>
      </c>
      <c r="L90" s="38" t="s">
        <v>34</v>
      </c>
      <c r="M90" s="39">
        <v>56</v>
      </c>
      <c r="N90" s="39">
        <v>73361</v>
      </c>
    </row>
    <row r="91" spans="1:14" x14ac:dyDescent="0.2">
      <c r="A91" s="38" t="s">
        <v>35</v>
      </c>
      <c r="B91" s="38" t="s">
        <v>33</v>
      </c>
      <c r="C91" s="39">
        <v>1339</v>
      </c>
      <c r="D91" s="38" t="s">
        <v>27</v>
      </c>
      <c r="E91" s="39">
        <v>152</v>
      </c>
      <c r="F91" s="39">
        <v>202116</v>
      </c>
      <c r="I91" s="38" t="s">
        <v>35</v>
      </c>
      <c r="J91" s="38" t="s">
        <v>33</v>
      </c>
      <c r="K91" s="38">
        <v>1339</v>
      </c>
      <c r="L91" s="38" t="s">
        <v>34</v>
      </c>
      <c r="M91" s="39">
        <v>59</v>
      </c>
      <c r="N91" s="39">
        <v>78389</v>
      </c>
    </row>
    <row r="92" spans="1:14" x14ac:dyDescent="0.2">
      <c r="A92" s="38" t="s">
        <v>35</v>
      </c>
      <c r="B92" s="38" t="s">
        <v>33</v>
      </c>
      <c r="C92" s="39">
        <v>1359</v>
      </c>
      <c r="D92" s="38" t="s">
        <v>27</v>
      </c>
      <c r="E92" s="39">
        <v>178</v>
      </c>
      <c r="F92" s="39">
        <v>240162</v>
      </c>
      <c r="I92" s="38" t="s">
        <v>35</v>
      </c>
      <c r="J92" s="38" t="s">
        <v>33</v>
      </c>
      <c r="K92" s="38">
        <v>1359</v>
      </c>
      <c r="L92" s="38" t="s">
        <v>34</v>
      </c>
      <c r="M92" s="39">
        <v>57</v>
      </c>
      <c r="N92" s="39">
        <v>76874</v>
      </c>
    </row>
    <row r="93" spans="1:14" x14ac:dyDescent="0.2">
      <c r="A93" s="38" t="s">
        <v>35</v>
      </c>
      <c r="B93" s="38" t="s">
        <v>33</v>
      </c>
      <c r="C93" s="39">
        <v>1379</v>
      </c>
      <c r="D93" s="38" t="s">
        <v>27</v>
      </c>
      <c r="E93" s="39">
        <v>169</v>
      </c>
      <c r="F93" s="39">
        <v>231398</v>
      </c>
      <c r="I93" s="38" t="s">
        <v>35</v>
      </c>
      <c r="J93" s="38" t="s">
        <v>33</v>
      </c>
      <c r="K93" s="38">
        <v>1379</v>
      </c>
      <c r="L93" s="38" t="s">
        <v>34</v>
      </c>
      <c r="M93" s="39">
        <v>44</v>
      </c>
      <c r="N93" s="39">
        <v>60298</v>
      </c>
    </row>
    <row r="94" spans="1:14" x14ac:dyDescent="0.2">
      <c r="A94" s="38" t="s">
        <v>35</v>
      </c>
      <c r="B94" s="38" t="s">
        <v>33</v>
      </c>
      <c r="C94" s="39">
        <v>1399</v>
      </c>
      <c r="D94" s="38" t="s">
        <v>27</v>
      </c>
      <c r="E94" s="39">
        <v>173</v>
      </c>
      <c r="F94" s="39">
        <v>240342</v>
      </c>
      <c r="I94" s="38" t="s">
        <v>35</v>
      </c>
      <c r="J94" s="38" t="s">
        <v>33</v>
      </c>
      <c r="K94" s="38">
        <v>1399</v>
      </c>
      <c r="L94" s="38" t="s">
        <v>34</v>
      </c>
      <c r="M94" s="39">
        <v>52</v>
      </c>
      <c r="N94" s="39">
        <v>72204</v>
      </c>
    </row>
    <row r="95" spans="1:14" x14ac:dyDescent="0.2">
      <c r="A95" s="38" t="s">
        <v>35</v>
      </c>
      <c r="B95" s="38" t="s">
        <v>33</v>
      </c>
      <c r="C95" s="39">
        <v>1419</v>
      </c>
      <c r="D95" s="38" t="s">
        <v>27</v>
      </c>
      <c r="E95" s="39">
        <v>154</v>
      </c>
      <c r="F95" s="39">
        <v>217078</v>
      </c>
      <c r="I95" s="38" t="s">
        <v>35</v>
      </c>
      <c r="J95" s="38" t="s">
        <v>33</v>
      </c>
      <c r="K95" s="38">
        <v>1419</v>
      </c>
      <c r="L95" s="38" t="s">
        <v>34</v>
      </c>
      <c r="M95" s="39">
        <v>54</v>
      </c>
      <c r="N95" s="39">
        <v>76031</v>
      </c>
    </row>
    <row r="96" spans="1:14" x14ac:dyDescent="0.2">
      <c r="A96" s="38" t="s">
        <v>35</v>
      </c>
      <c r="B96" s="38" t="s">
        <v>33</v>
      </c>
      <c r="C96" s="39">
        <v>1439</v>
      </c>
      <c r="D96" s="38" t="s">
        <v>27</v>
      </c>
      <c r="E96" s="39">
        <v>154</v>
      </c>
      <c r="F96" s="39">
        <v>220187</v>
      </c>
      <c r="I96" s="38" t="s">
        <v>35</v>
      </c>
      <c r="J96" s="38" t="s">
        <v>33</v>
      </c>
      <c r="K96" s="38">
        <v>1439</v>
      </c>
      <c r="L96" s="38" t="s">
        <v>34</v>
      </c>
      <c r="M96" s="39">
        <v>47</v>
      </c>
      <c r="N96" s="39">
        <v>67179</v>
      </c>
    </row>
    <row r="97" spans="1:14" x14ac:dyDescent="0.2">
      <c r="A97" s="38" t="s">
        <v>35</v>
      </c>
      <c r="B97" s="38" t="s">
        <v>33</v>
      </c>
      <c r="C97" s="39">
        <v>1459</v>
      </c>
      <c r="D97" s="38" t="s">
        <v>27</v>
      </c>
      <c r="E97" s="39">
        <v>144</v>
      </c>
      <c r="F97" s="39">
        <v>208759</v>
      </c>
      <c r="I97" s="38" t="s">
        <v>35</v>
      </c>
      <c r="J97" s="38" t="s">
        <v>33</v>
      </c>
      <c r="K97" s="38">
        <v>1459</v>
      </c>
      <c r="L97" s="38" t="s">
        <v>34</v>
      </c>
      <c r="M97" s="39">
        <v>57</v>
      </c>
      <c r="N97" s="39">
        <v>82572</v>
      </c>
    </row>
    <row r="98" spans="1:14" x14ac:dyDescent="0.2">
      <c r="A98" s="38" t="s">
        <v>35</v>
      </c>
      <c r="B98" s="38" t="s">
        <v>33</v>
      </c>
      <c r="C98" s="39">
        <v>1479</v>
      </c>
      <c r="D98" s="38" t="s">
        <v>27</v>
      </c>
      <c r="E98" s="39">
        <v>148</v>
      </c>
      <c r="F98" s="39">
        <v>217598</v>
      </c>
      <c r="I98" s="38" t="s">
        <v>35</v>
      </c>
      <c r="J98" s="38" t="s">
        <v>33</v>
      </c>
      <c r="K98" s="38">
        <v>1479</v>
      </c>
      <c r="L98" s="38" t="s">
        <v>34</v>
      </c>
      <c r="M98" s="39">
        <v>46</v>
      </c>
      <c r="N98" s="39">
        <v>67557</v>
      </c>
    </row>
    <row r="99" spans="1:14" x14ac:dyDescent="0.2">
      <c r="A99" s="38" t="s">
        <v>35</v>
      </c>
      <c r="B99" s="38" t="s">
        <v>33</v>
      </c>
      <c r="C99" s="39">
        <v>1499</v>
      </c>
      <c r="D99" s="38" t="s">
        <v>27</v>
      </c>
      <c r="E99" s="39">
        <v>161</v>
      </c>
      <c r="F99" s="39">
        <v>239880</v>
      </c>
      <c r="I99" s="38" t="s">
        <v>35</v>
      </c>
      <c r="J99" s="38" t="s">
        <v>33</v>
      </c>
      <c r="K99" s="38">
        <v>1499</v>
      </c>
      <c r="L99" s="38" t="s">
        <v>34</v>
      </c>
      <c r="M99" s="39">
        <v>49</v>
      </c>
      <c r="N99" s="39">
        <v>72952</v>
      </c>
    </row>
    <row r="100" spans="1:14" x14ac:dyDescent="0.2">
      <c r="A100" s="38" t="s">
        <v>35</v>
      </c>
      <c r="B100" s="38" t="s">
        <v>33</v>
      </c>
      <c r="C100" s="39">
        <v>1519</v>
      </c>
      <c r="D100" s="38" t="s">
        <v>27</v>
      </c>
      <c r="E100" s="39">
        <v>120</v>
      </c>
      <c r="F100" s="39">
        <v>181037</v>
      </c>
      <c r="I100" s="38" t="s">
        <v>35</v>
      </c>
      <c r="J100" s="38" t="s">
        <v>33</v>
      </c>
      <c r="K100" s="38">
        <v>1519</v>
      </c>
      <c r="L100" s="38" t="s">
        <v>34</v>
      </c>
      <c r="M100" s="39">
        <v>57</v>
      </c>
      <c r="N100" s="39">
        <v>86047</v>
      </c>
    </row>
    <row r="101" spans="1:14" x14ac:dyDescent="0.2">
      <c r="A101" s="38" t="s">
        <v>35</v>
      </c>
      <c r="B101" s="38" t="s">
        <v>33</v>
      </c>
      <c r="C101" s="39">
        <v>1539</v>
      </c>
      <c r="D101" s="38" t="s">
        <v>27</v>
      </c>
      <c r="E101" s="39">
        <v>124</v>
      </c>
      <c r="F101" s="39">
        <v>189605</v>
      </c>
      <c r="I101" s="38" t="s">
        <v>35</v>
      </c>
      <c r="J101" s="38" t="s">
        <v>33</v>
      </c>
      <c r="K101" s="38">
        <v>1539</v>
      </c>
      <c r="L101" s="38" t="s">
        <v>34</v>
      </c>
      <c r="M101" s="39">
        <v>39</v>
      </c>
      <c r="N101" s="39">
        <v>59650</v>
      </c>
    </row>
    <row r="102" spans="1:14" x14ac:dyDescent="0.2">
      <c r="A102" s="38" t="s">
        <v>35</v>
      </c>
      <c r="B102" s="38" t="s">
        <v>33</v>
      </c>
      <c r="C102" s="39">
        <v>1559</v>
      </c>
      <c r="D102" s="38" t="s">
        <v>27</v>
      </c>
      <c r="E102" s="39">
        <v>128</v>
      </c>
      <c r="F102" s="39">
        <v>198368</v>
      </c>
      <c r="I102" s="38" t="s">
        <v>35</v>
      </c>
      <c r="J102" s="38" t="s">
        <v>33</v>
      </c>
      <c r="K102" s="38">
        <v>1559</v>
      </c>
      <c r="L102" s="38" t="s">
        <v>34</v>
      </c>
      <c r="M102" s="39">
        <v>37</v>
      </c>
      <c r="N102" s="39">
        <v>57312</v>
      </c>
    </row>
    <row r="103" spans="1:14" x14ac:dyDescent="0.2">
      <c r="A103" s="38" t="s">
        <v>35</v>
      </c>
      <c r="B103" s="38" t="s">
        <v>33</v>
      </c>
      <c r="C103" s="39">
        <v>1579</v>
      </c>
      <c r="D103" s="38" t="s">
        <v>27</v>
      </c>
      <c r="E103" s="39">
        <v>126</v>
      </c>
      <c r="F103" s="39">
        <v>197833</v>
      </c>
      <c r="I103" s="38" t="s">
        <v>35</v>
      </c>
      <c r="J103" s="38" t="s">
        <v>33</v>
      </c>
      <c r="K103" s="38">
        <v>1579</v>
      </c>
      <c r="L103" s="38" t="s">
        <v>34</v>
      </c>
      <c r="M103" s="39">
        <v>48</v>
      </c>
      <c r="N103" s="39">
        <v>75289</v>
      </c>
    </row>
    <row r="104" spans="1:14" x14ac:dyDescent="0.2">
      <c r="A104" s="38" t="s">
        <v>35</v>
      </c>
      <c r="B104" s="38" t="s">
        <v>33</v>
      </c>
      <c r="C104" s="39">
        <v>1599</v>
      </c>
      <c r="D104" s="38" t="s">
        <v>27</v>
      </c>
      <c r="E104" s="39">
        <v>131</v>
      </c>
      <c r="F104" s="39">
        <v>208132</v>
      </c>
      <c r="I104" s="38" t="s">
        <v>35</v>
      </c>
      <c r="J104" s="38" t="s">
        <v>33</v>
      </c>
      <c r="K104" s="38">
        <v>1599</v>
      </c>
      <c r="L104" s="38" t="s">
        <v>34</v>
      </c>
      <c r="M104" s="39">
        <v>40</v>
      </c>
      <c r="N104" s="39">
        <v>63550</v>
      </c>
    </row>
    <row r="105" spans="1:14" x14ac:dyDescent="0.2">
      <c r="A105" s="38" t="s">
        <v>35</v>
      </c>
      <c r="B105" s="38" t="s">
        <v>33</v>
      </c>
      <c r="C105" s="39">
        <v>1619</v>
      </c>
      <c r="D105" s="38" t="s">
        <v>27</v>
      </c>
      <c r="E105" s="39">
        <v>122</v>
      </c>
      <c r="F105" s="39">
        <v>196380</v>
      </c>
      <c r="I105" s="38" t="s">
        <v>35</v>
      </c>
      <c r="J105" s="38" t="s">
        <v>33</v>
      </c>
      <c r="K105" s="38">
        <v>1619</v>
      </c>
      <c r="L105" s="38" t="s">
        <v>34</v>
      </c>
      <c r="M105" s="39">
        <v>35</v>
      </c>
      <c r="N105" s="39">
        <v>56294</v>
      </c>
    </row>
    <row r="106" spans="1:14" x14ac:dyDescent="0.2">
      <c r="A106" s="38" t="s">
        <v>35</v>
      </c>
      <c r="B106" s="38" t="s">
        <v>33</v>
      </c>
      <c r="C106" s="39">
        <v>1639</v>
      </c>
      <c r="D106" s="38" t="s">
        <v>27</v>
      </c>
      <c r="E106" s="39">
        <v>112</v>
      </c>
      <c r="F106" s="39">
        <v>182525</v>
      </c>
      <c r="I106" s="38" t="s">
        <v>35</v>
      </c>
      <c r="J106" s="38" t="s">
        <v>33</v>
      </c>
      <c r="K106" s="38">
        <v>1639</v>
      </c>
      <c r="L106" s="38" t="s">
        <v>34</v>
      </c>
      <c r="M106" s="39">
        <v>52</v>
      </c>
      <c r="N106" s="39">
        <v>84726</v>
      </c>
    </row>
    <row r="107" spans="1:14" x14ac:dyDescent="0.2">
      <c r="A107" s="38" t="s">
        <v>35</v>
      </c>
      <c r="B107" s="38" t="s">
        <v>33</v>
      </c>
      <c r="C107" s="39">
        <v>1659</v>
      </c>
      <c r="D107" s="38" t="s">
        <v>27</v>
      </c>
      <c r="E107" s="39">
        <v>97</v>
      </c>
      <c r="F107" s="39">
        <v>159997</v>
      </c>
      <c r="I107" s="38" t="s">
        <v>35</v>
      </c>
      <c r="J107" s="38" t="s">
        <v>33</v>
      </c>
      <c r="K107" s="38">
        <v>1659</v>
      </c>
      <c r="L107" s="38" t="s">
        <v>34</v>
      </c>
      <c r="M107" s="39">
        <v>35</v>
      </c>
      <c r="N107" s="39">
        <v>57710</v>
      </c>
    </row>
    <row r="108" spans="1:14" x14ac:dyDescent="0.2">
      <c r="A108" s="38" t="s">
        <v>35</v>
      </c>
      <c r="B108" s="38" t="s">
        <v>33</v>
      </c>
      <c r="C108" s="39">
        <v>1679</v>
      </c>
      <c r="D108" s="38" t="s">
        <v>27</v>
      </c>
      <c r="E108" s="39">
        <v>99</v>
      </c>
      <c r="F108" s="39">
        <v>165288</v>
      </c>
      <c r="I108" s="38" t="s">
        <v>35</v>
      </c>
      <c r="J108" s="38" t="s">
        <v>33</v>
      </c>
      <c r="K108" s="38">
        <v>1679</v>
      </c>
      <c r="L108" s="38" t="s">
        <v>34</v>
      </c>
      <c r="M108" s="39">
        <v>39</v>
      </c>
      <c r="N108" s="39">
        <v>65130</v>
      </c>
    </row>
    <row r="109" spans="1:14" x14ac:dyDescent="0.2">
      <c r="A109" s="38" t="s">
        <v>35</v>
      </c>
      <c r="B109" s="38" t="s">
        <v>33</v>
      </c>
      <c r="C109" s="39">
        <v>1699</v>
      </c>
      <c r="D109" s="38" t="s">
        <v>27</v>
      </c>
      <c r="E109" s="39">
        <v>91</v>
      </c>
      <c r="F109" s="39">
        <v>153742</v>
      </c>
      <c r="I109" s="38" t="s">
        <v>35</v>
      </c>
      <c r="J109" s="38" t="s">
        <v>33</v>
      </c>
      <c r="K109" s="38">
        <v>1699</v>
      </c>
      <c r="L109" s="38" t="s">
        <v>34</v>
      </c>
      <c r="M109" s="39">
        <v>35</v>
      </c>
      <c r="N109" s="39">
        <v>59118</v>
      </c>
    </row>
    <row r="110" spans="1:14" x14ac:dyDescent="0.2">
      <c r="A110" s="38" t="s">
        <v>35</v>
      </c>
      <c r="B110" s="38" t="s">
        <v>33</v>
      </c>
      <c r="C110" s="39">
        <v>1719</v>
      </c>
      <c r="D110" s="38" t="s">
        <v>27</v>
      </c>
      <c r="E110" s="39">
        <v>95</v>
      </c>
      <c r="F110" s="39">
        <v>162377</v>
      </c>
      <c r="I110" s="38" t="s">
        <v>35</v>
      </c>
      <c r="J110" s="38" t="s">
        <v>33</v>
      </c>
      <c r="K110" s="38">
        <v>1719</v>
      </c>
      <c r="L110" s="38" t="s">
        <v>34</v>
      </c>
      <c r="M110" s="39">
        <v>35</v>
      </c>
      <c r="N110" s="39">
        <v>59793</v>
      </c>
    </row>
    <row r="111" spans="1:14" x14ac:dyDescent="0.2">
      <c r="A111" s="38" t="s">
        <v>35</v>
      </c>
      <c r="B111" s="38" t="s">
        <v>33</v>
      </c>
      <c r="C111" s="39">
        <v>1739</v>
      </c>
      <c r="D111" s="38" t="s">
        <v>27</v>
      </c>
      <c r="E111" s="39">
        <v>94</v>
      </c>
      <c r="F111" s="39">
        <v>162489</v>
      </c>
      <c r="I111" s="38" t="s">
        <v>35</v>
      </c>
      <c r="J111" s="38" t="s">
        <v>33</v>
      </c>
      <c r="K111" s="38">
        <v>1739</v>
      </c>
      <c r="L111" s="38" t="s">
        <v>34</v>
      </c>
      <c r="M111" s="39">
        <v>33</v>
      </c>
      <c r="N111" s="39">
        <v>57068</v>
      </c>
    </row>
    <row r="112" spans="1:14" x14ac:dyDescent="0.2">
      <c r="A112" s="38" t="s">
        <v>35</v>
      </c>
      <c r="B112" s="38" t="s">
        <v>33</v>
      </c>
      <c r="C112" s="39">
        <v>1759</v>
      </c>
      <c r="D112" s="38" t="s">
        <v>27</v>
      </c>
      <c r="E112" s="39">
        <v>89</v>
      </c>
      <c r="F112" s="39">
        <v>155676</v>
      </c>
      <c r="I112" s="38" t="s">
        <v>35</v>
      </c>
      <c r="J112" s="38" t="s">
        <v>33</v>
      </c>
      <c r="K112" s="38">
        <v>1759</v>
      </c>
      <c r="L112" s="38" t="s">
        <v>34</v>
      </c>
      <c r="M112" s="39">
        <v>45</v>
      </c>
      <c r="N112" s="39">
        <v>78732</v>
      </c>
    </row>
    <row r="113" spans="1:14" x14ac:dyDescent="0.2">
      <c r="A113" s="38" t="s">
        <v>35</v>
      </c>
      <c r="B113" s="38" t="s">
        <v>33</v>
      </c>
      <c r="C113" s="39">
        <v>1779</v>
      </c>
      <c r="D113" s="38" t="s">
        <v>27</v>
      </c>
      <c r="E113" s="39">
        <v>105</v>
      </c>
      <c r="F113" s="39">
        <v>185782</v>
      </c>
      <c r="I113" s="38" t="s">
        <v>35</v>
      </c>
      <c r="J113" s="38" t="s">
        <v>33</v>
      </c>
      <c r="K113" s="38">
        <v>1779</v>
      </c>
      <c r="L113" s="38" t="s">
        <v>34</v>
      </c>
      <c r="M113" s="39">
        <v>30</v>
      </c>
      <c r="N113" s="39">
        <v>53044</v>
      </c>
    </row>
    <row r="114" spans="1:14" x14ac:dyDescent="0.2">
      <c r="A114" s="38" t="s">
        <v>35</v>
      </c>
      <c r="B114" s="38" t="s">
        <v>33</v>
      </c>
      <c r="C114" s="39">
        <v>1799</v>
      </c>
      <c r="D114" s="38" t="s">
        <v>27</v>
      </c>
      <c r="E114" s="39">
        <v>96</v>
      </c>
      <c r="F114" s="39">
        <v>171838</v>
      </c>
      <c r="I114" s="38" t="s">
        <v>35</v>
      </c>
      <c r="J114" s="38" t="s">
        <v>33</v>
      </c>
      <c r="K114" s="38">
        <v>1799</v>
      </c>
      <c r="L114" s="38" t="s">
        <v>34</v>
      </c>
      <c r="M114" s="39">
        <v>25</v>
      </c>
      <c r="N114" s="39">
        <v>44742</v>
      </c>
    </row>
    <row r="115" spans="1:14" x14ac:dyDescent="0.2">
      <c r="A115" s="38" t="s">
        <v>35</v>
      </c>
      <c r="B115" s="38" t="s">
        <v>33</v>
      </c>
      <c r="C115" s="39">
        <v>1819</v>
      </c>
      <c r="D115" s="38" t="s">
        <v>27</v>
      </c>
      <c r="E115" s="39">
        <v>97</v>
      </c>
      <c r="F115" s="39">
        <v>175499</v>
      </c>
      <c r="I115" s="38" t="s">
        <v>35</v>
      </c>
      <c r="J115" s="38" t="s">
        <v>33</v>
      </c>
      <c r="K115" s="38">
        <v>1819</v>
      </c>
      <c r="L115" s="38" t="s">
        <v>34</v>
      </c>
      <c r="M115" s="39">
        <v>30</v>
      </c>
      <c r="N115" s="39">
        <v>54294</v>
      </c>
    </row>
    <row r="116" spans="1:14" x14ac:dyDescent="0.2">
      <c r="A116" s="38" t="s">
        <v>35</v>
      </c>
      <c r="B116" s="38" t="s">
        <v>33</v>
      </c>
      <c r="C116" s="39">
        <v>1839</v>
      </c>
      <c r="D116" s="38" t="s">
        <v>27</v>
      </c>
      <c r="E116" s="39">
        <v>84</v>
      </c>
      <c r="F116" s="39">
        <v>153637</v>
      </c>
      <c r="I116" s="38" t="s">
        <v>35</v>
      </c>
      <c r="J116" s="38" t="s">
        <v>33</v>
      </c>
      <c r="K116" s="38">
        <v>1839</v>
      </c>
      <c r="L116" s="38" t="s">
        <v>34</v>
      </c>
      <c r="M116" s="39">
        <v>38</v>
      </c>
      <c r="N116" s="39">
        <v>69552</v>
      </c>
    </row>
    <row r="117" spans="1:14" x14ac:dyDescent="0.2">
      <c r="A117" s="38" t="s">
        <v>35</v>
      </c>
      <c r="B117" s="38" t="s">
        <v>33</v>
      </c>
      <c r="C117" s="39">
        <v>1859</v>
      </c>
      <c r="D117" s="38" t="s">
        <v>27</v>
      </c>
      <c r="E117" s="39">
        <v>75</v>
      </c>
      <c r="F117" s="39">
        <v>138664</v>
      </c>
      <c r="I117" s="38" t="s">
        <v>35</v>
      </c>
      <c r="J117" s="38" t="s">
        <v>33</v>
      </c>
      <c r="K117" s="38">
        <v>1859</v>
      </c>
      <c r="L117" s="38" t="s">
        <v>34</v>
      </c>
      <c r="M117" s="39">
        <v>29</v>
      </c>
      <c r="N117" s="39">
        <v>53643</v>
      </c>
    </row>
    <row r="118" spans="1:14" x14ac:dyDescent="0.2">
      <c r="A118" s="38" t="s">
        <v>35</v>
      </c>
      <c r="B118" s="38" t="s">
        <v>33</v>
      </c>
      <c r="C118" s="39">
        <v>1879</v>
      </c>
      <c r="D118" s="38" t="s">
        <v>27</v>
      </c>
      <c r="E118" s="39">
        <v>87</v>
      </c>
      <c r="F118" s="39">
        <v>162596</v>
      </c>
      <c r="I118" s="38" t="s">
        <v>35</v>
      </c>
      <c r="J118" s="38" t="s">
        <v>33</v>
      </c>
      <c r="K118" s="38">
        <v>1879</v>
      </c>
      <c r="L118" s="38" t="s">
        <v>34</v>
      </c>
      <c r="M118" s="39">
        <v>32</v>
      </c>
      <c r="N118" s="39">
        <v>59825</v>
      </c>
    </row>
    <row r="119" spans="1:14" x14ac:dyDescent="0.2">
      <c r="A119" s="38" t="s">
        <v>35</v>
      </c>
      <c r="B119" s="38" t="s">
        <v>33</v>
      </c>
      <c r="C119" s="39">
        <v>1899</v>
      </c>
      <c r="D119" s="38" t="s">
        <v>27</v>
      </c>
      <c r="E119" s="39">
        <v>78</v>
      </c>
      <c r="F119" s="39">
        <v>147362</v>
      </c>
      <c r="I119" s="38" t="s">
        <v>35</v>
      </c>
      <c r="J119" s="38" t="s">
        <v>33</v>
      </c>
      <c r="K119" s="38">
        <v>1899</v>
      </c>
      <c r="L119" s="38" t="s">
        <v>34</v>
      </c>
      <c r="M119" s="39">
        <v>28</v>
      </c>
      <c r="N119" s="39">
        <v>52926</v>
      </c>
    </row>
    <row r="120" spans="1:14" x14ac:dyDescent="0.2">
      <c r="A120" s="38" t="s">
        <v>35</v>
      </c>
      <c r="B120" s="38" t="s">
        <v>33</v>
      </c>
      <c r="C120" s="39">
        <v>1919</v>
      </c>
      <c r="D120" s="38" t="s">
        <v>27</v>
      </c>
      <c r="E120" s="39">
        <v>70</v>
      </c>
      <c r="F120" s="39">
        <v>133670</v>
      </c>
      <c r="I120" s="38" t="s">
        <v>35</v>
      </c>
      <c r="J120" s="38" t="s">
        <v>33</v>
      </c>
      <c r="K120" s="38">
        <v>1919</v>
      </c>
      <c r="L120" s="38" t="s">
        <v>34</v>
      </c>
      <c r="M120" s="39">
        <v>19</v>
      </c>
      <c r="N120" s="39">
        <v>36274</v>
      </c>
    </row>
    <row r="121" spans="1:14" x14ac:dyDescent="0.2">
      <c r="A121" s="38" t="s">
        <v>35</v>
      </c>
      <c r="B121" s="38" t="s">
        <v>33</v>
      </c>
      <c r="C121" s="39">
        <v>1939</v>
      </c>
      <c r="D121" s="38" t="s">
        <v>27</v>
      </c>
      <c r="E121" s="39">
        <v>78</v>
      </c>
      <c r="F121" s="39">
        <v>150496</v>
      </c>
      <c r="I121" s="38" t="s">
        <v>35</v>
      </c>
      <c r="J121" s="38" t="s">
        <v>33</v>
      </c>
      <c r="K121" s="38">
        <v>1939</v>
      </c>
      <c r="L121" s="38" t="s">
        <v>34</v>
      </c>
      <c r="M121" s="39">
        <v>28</v>
      </c>
      <c r="N121" s="39">
        <v>53989</v>
      </c>
    </row>
    <row r="122" spans="1:14" x14ac:dyDescent="0.2">
      <c r="A122" s="38" t="s">
        <v>35</v>
      </c>
      <c r="B122" s="38" t="s">
        <v>33</v>
      </c>
      <c r="C122" s="39">
        <v>1959</v>
      </c>
      <c r="D122" s="38" t="s">
        <v>27</v>
      </c>
      <c r="E122" s="39">
        <v>71</v>
      </c>
      <c r="F122" s="39">
        <v>138392</v>
      </c>
      <c r="I122" s="38" t="s">
        <v>35</v>
      </c>
      <c r="J122" s="38" t="s">
        <v>33</v>
      </c>
      <c r="K122" s="38">
        <v>1959</v>
      </c>
      <c r="L122" s="38" t="s">
        <v>34</v>
      </c>
      <c r="M122" s="39">
        <v>23</v>
      </c>
      <c r="N122" s="39">
        <v>44820</v>
      </c>
    </row>
    <row r="123" spans="1:14" x14ac:dyDescent="0.2">
      <c r="A123" s="38" t="s">
        <v>35</v>
      </c>
      <c r="B123" s="38" t="s">
        <v>33</v>
      </c>
      <c r="C123" s="39">
        <v>1979</v>
      </c>
      <c r="D123" s="38" t="s">
        <v>27</v>
      </c>
      <c r="E123" s="39">
        <v>75</v>
      </c>
      <c r="F123" s="39">
        <v>147728</v>
      </c>
      <c r="I123" s="38" t="s">
        <v>35</v>
      </c>
      <c r="J123" s="38" t="s">
        <v>33</v>
      </c>
      <c r="K123" s="38">
        <v>1979</v>
      </c>
      <c r="L123" s="38" t="s">
        <v>34</v>
      </c>
      <c r="M123" s="39">
        <v>28</v>
      </c>
      <c r="N123" s="39">
        <v>55118</v>
      </c>
    </row>
    <row r="124" spans="1:14" x14ac:dyDescent="0.2">
      <c r="A124" s="38" t="s">
        <v>35</v>
      </c>
      <c r="B124" s="38" t="s">
        <v>33</v>
      </c>
      <c r="C124" s="39">
        <v>1999</v>
      </c>
      <c r="D124" s="38" t="s">
        <v>27</v>
      </c>
      <c r="E124" s="39">
        <v>71</v>
      </c>
      <c r="F124" s="39">
        <v>141305</v>
      </c>
      <c r="I124" s="38" t="s">
        <v>35</v>
      </c>
      <c r="J124" s="38" t="s">
        <v>33</v>
      </c>
      <c r="K124" s="38">
        <v>1999</v>
      </c>
      <c r="L124" s="38" t="s">
        <v>34</v>
      </c>
      <c r="M124" s="39">
        <v>20</v>
      </c>
      <c r="N124" s="39">
        <v>39813</v>
      </c>
    </row>
    <row r="125" spans="1:14" x14ac:dyDescent="0.2">
      <c r="A125" s="38" t="s">
        <v>35</v>
      </c>
      <c r="B125" s="38" t="s">
        <v>33</v>
      </c>
      <c r="C125" s="39">
        <v>2019</v>
      </c>
      <c r="D125" s="38" t="s">
        <v>27</v>
      </c>
      <c r="E125" s="39">
        <v>77</v>
      </c>
      <c r="F125" s="39">
        <v>154650</v>
      </c>
      <c r="I125" s="38" t="s">
        <v>35</v>
      </c>
      <c r="J125" s="38" t="s">
        <v>33</v>
      </c>
      <c r="K125" s="38">
        <v>2019</v>
      </c>
      <c r="L125" s="38" t="s">
        <v>34</v>
      </c>
      <c r="M125" s="39">
        <v>26</v>
      </c>
      <c r="N125" s="39">
        <v>52234</v>
      </c>
    </row>
    <row r="126" spans="1:14" x14ac:dyDescent="0.2">
      <c r="A126" s="38" t="s">
        <v>35</v>
      </c>
      <c r="B126" s="38" t="s">
        <v>33</v>
      </c>
      <c r="C126" s="39">
        <v>2039</v>
      </c>
      <c r="D126" s="38" t="s">
        <v>27</v>
      </c>
      <c r="E126" s="39">
        <v>73</v>
      </c>
      <c r="F126" s="39">
        <v>148204</v>
      </c>
      <c r="I126" s="38" t="s">
        <v>35</v>
      </c>
      <c r="J126" s="38" t="s">
        <v>33</v>
      </c>
      <c r="K126" s="38">
        <v>2039</v>
      </c>
      <c r="L126" s="38" t="s">
        <v>34</v>
      </c>
      <c r="M126" s="39">
        <v>20</v>
      </c>
      <c r="N126" s="39">
        <v>40592</v>
      </c>
    </row>
    <row r="127" spans="1:14" x14ac:dyDescent="0.2">
      <c r="A127" s="38" t="s">
        <v>35</v>
      </c>
      <c r="B127" s="38" t="s">
        <v>33</v>
      </c>
      <c r="C127" s="39">
        <v>2059</v>
      </c>
      <c r="D127" s="38" t="s">
        <v>27</v>
      </c>
      <c r="E127" s="39">
        <v>86</v>
      </c>
      <c r="F127" s="39">
        <v>176318</v>
      </c>
      <c r="I127" s="38" t="s">
        <v>35</v>
      </c>
      <c r="J127" s="38" t="s">
        <v>33</v>
      </c>
      <c r="K127" s="38">
        <v>2059</v>
      </c>
      <c r="L127" s="38" t="s">
        <v>34</v>
      </c>
      <c r="M127" s="39">
        <v>29</v>
      </c>
      <c r="N127" s="39">
        <v>59439</v>
      </c>
    </row>
    <row r="128" spans="1:14" x14ac:dyDescent="0.2">
      <c r="A128" s="38" t="s">
        <v>35</v>
      </c>
      <c r="B128" s="38" t="s">
        <v>33</v>
      </c>
      <c r="C128" s="39">
        <v>2079</v>
      </c>
      <c r="D128" s="38" t="s">
        <v>27</v>
      </c>
      <c r="E128" s="39">
        <v>70</v>
      </c>
      <c r="F128" s="39">
        <v>144907</v>
      </c>
      <c r="I128" s="38" t="s">
        <v>35</v>
      </c>
      <c r="J128" s="38" t="s">
        <v>33</v>
      </c>
      <c r="K128" s="38">
        <v>2079</v>
      </c>
      <c r="L128" s="38" t="s">
        <v>34</v>
      </c>
      <c r="M128" s="39">
        <v>22</v>
      </c>
      <c r="N128" s="39">
        <v>45494</v>
      </c>
    </row>
    <row r="129" spans="1:14" x14ac:dyDescent="0.2">
      <c r="A129" s="38" t="s">
        <v>35</v>
      </c>
      <c r="B129" s="38" t="s">
        <v>33</v>
      </c>
      <c r="C129" s="39">
        <v>2099</v>
      </c>
      <c r="D129" s="38" t="s">
        <v>27</v>
      </c>
      <c r="E129" s="39">
        <v>76</v>
      </c>
      <c r="F129" s="39">
        <v>158806</v>
      </c>
      <c r="I129" s="38" t="s">
        <v>35</v>
      </c>
      <c r="J129" s="38" t="s">
        <v>33</v>
      </c>
      <c r="K129" s="38">
        <v>2099</v>
      </c>
      <c r="L129" s="38" t="s">
        <v>34</v>
      </c>
      <c r="M129" s="39">
        <v>19</v>
      </c>
      <c r="N129" s="39">
        <v>39726</v>
      </c>
    </row>
    <row r="130" spans="1:14" x14ac:dyDescent="0.2">
      <c r="A130" s="38" t="s">
        <v>35</v>
      </c>
      <c r="B130" s="38" t="s">
        <v>33</v>
      </c>
      <c r="C130" s="39">
        <v>2119</v>
      </c>
      <c r="D130" s="38" t="s">
        <v>27</v>
      </c>
      <c r="E130" s="39">
        <v>51</v>
      </c>
      <c r="F130" s="39">
        <v>107526</v>
      </c>
      <c r="I130" s="38" t="s">
        <v>35</v>
      </c>
      <c r="J130" s="38" t="s">
        <v>33</v>
      </c>
      <c r="K130" s="38">
        <v>2119</v>
      </c>
      <c r="L130" s="38" t="s">
        <v>34</v>
      </c>
      <c r="M130" s="39">
        <v>25</v>
      </c>
      <c r="N130" s="39">
        <v>52755</v>
      </c>
    </row>
    <row r="131" spans="1:14" x14ac:dyDescent="0.2">
      <c r="A131" s="38" t="s">
        <v>35</v>
      </c>
      <c r="B131" s="38" t="s">
        <v>33</v>
      </c>
      <c r="C131" s="39">
        <v>2139</v>
      </c>
      <c r="D131" s="38" t="s">
        <v>27</v>
      </c>
      <c r="E131" s="39">
        <v>59</v>
      </c>
      <c r="F131" s="39">
        <v>125613</v>
      </c>
      <c r="I131" s="38" t="s">
        <v>35</v>
      </c>
      <c r="J131" s="38" t="s">
        <v>33</v>
      </c>
      <c r="K131" s="38">
        <v>2139</v>
      </c>
      <c r="L131" s="38" t="s">
        <v>34</v>
      </c>
      <c r="M131" s="39">
        <v>12</v>
      </c>
      <c r="N131" s="39">
        <v>25589</v>
      </c>
    </row>
    <row r="132" spans="1:14" x14ac:dyDescent="0.2">
      <c r="A132" s="38" t="s">
        <v>35</v>
      </c>
      <c r="B132" s="38" t="s">
        <v>33</v>
      </c>
      <c r="C132" s="39">
        <v>2159</v>
      </c>
      <c r="D132" s="38" t="s">
        <v>27</v>
      </c>
      <c r="E132" s="39">
        <v>71</v>
      </c>
      <c r="F132" s="39">
        <v>152619</v>
      </c>
      <c r="I132" s="38" t="s">
        <v>35</v>
      </c>
      <c r="J132" s="38" t="s">
        <v>33</v>
      </c>
      <c r="K132" s="38">
        <v>2159</v>
      </c>
      <c r="L132" s="38" t="s">
        <v>34</v>
      </c>
      <c r="M132" s="39">
        <v>22</v>
      </c>
      <c r="N132" s="39">
        <v>47310</v>
      </c>
    </row>
    <row r="133" spans="1:14" x14ac:dyDescent="0.2">
      <c r="A133" s="38" t="s">
        <v>35</v>
      </c>
      <c r="B133" s="38" t="s">
        <v>33</v>
      </c>
      <c r="C133" s="39">
        <v>2179</v>
      </c>
      <c r="D133" s="38" t="s">
        <v>27</v>
      </c>
      <c r="E133" s="39">
        <v>73</v>
      </c>
      <c r="F133" s="39">
        <v>158366</v>
      </c>
      <c r="I133" s="38" t="s">
        <v>35</v>
      </c>
      <c r="J133" s="38" t="s">
        <v>33</v>
      </c>
      <c r="K133" s="38">
        <v>2179</v>
      </c>
      <c r="L133" s="38" t="s">
        <v>34</v>
      </c>
      <c r="M133" s="39">
        <v>21</v>
      </c>
      <c r="N133" s="39">
        <v>45551</v>
      </c>
    </row>
    <row r="134" spans="1:14" x14ac:dyDescent="0.2">
      <c r="A134" s="38" t="s">
        <v>35</v>
      </c>
      <c r="B134" s="38" t="s">
        <v>33</v>
      </c>
      <c r="C134" s="39">
        <v>2199</v>
      </c>
      <c r="D134" s="38" t="s">
        <v>27</v>
      </c>
      <c r="E134" s="39">
        <v>71</v>
      </c>
      <c r="F134" s="39">
        <v>155429</v>
      </c>
      <c r="I134" s="38" t="s">
        <v>35</v>
      </c>
      <c r="J134" s="38" t="s">
        <v>33</v>
      </c>
      <c r="K134" s="38">
        <v>2199</v>
      </c>
      <c r="L134" s="38" t="s">
        <v>34</v>
      </c>
      <c r="M134" s="39">
        <v>18</v>
      </c>
      <c r="N134" s="39">
        <v>39403</v>
      </c>
    </row>
    <row r="135" spans="1:14" x14ac:dyDescent="0.2">
      <c r="A135" s="38" t="s">
        <v>35</v>
      </c>
      <c r="B135" s="38" t="s">
        <v>33</v>
      </c>
      <c r="C135" s="39">
        <v>2219</v>
      </c>
      <c r="D135" s="38" t="s">
        <v>27</v>
      </c>
      <c r="E135" s="39">
        <v>51</v>
      </c>
      <c r="F135" s="39">
        <v>112630</v>
      </c>
      <c r="I135" s="38" t="s">
        <v>35</v>
      </c>
      <c r="J135" s="38" t="s">
        <v>33</v>
      </c>
      <c r="K135" s="38">
        <v>2219</v>
      </c>
      <c r="L135" s="38" t="s">
        <v>34</v>
      </c>
      <c r="M135" s="39">
        <v>19</v>
      </c>
      <c r="N135" s="39">
        <v>42021</v>
      </c>
    </row>
    <row r="136" spans="1:14" x14ac:dyDescent="0.2">
      <c r="A136" s="38" t="s">
        <v>35</v>
      </c>
      <c r="B136" s="38" t="s">
        <v>33</v>
      </c>
      <c r="C136" s="39">
        <v>2239</v>
      </c>
      <c r="D136" s="38" t="s">
        <v>27</v>
      </c>
      <c r="E136" s="39">
        <v>56</v>
      </c>
      <c r="F136" s="39">
        <v>124806</v>
      </c>
      <c r="I136" s="38" t="s">
        <v>35</v>
      </c>
      <c r="J136" s="38" t="s">
        <v>33</v>
      </c>
      <c r="K136" s="38">
        <v>2239</v>
      </c>
      <c r="L136" s="38" t="s">
        <v>34</v>
      </c>
      <c r="M136" s="39">
        <v>16</v>
      </c>
      <c r="N136" s="39">
        <v>35650</v>
      </c>
    </row>
    <row r="137" spans="1:14" x14ac:dyDescent="0.2">
      <c r="A137" s="38" t="s">
        <v>35</v>
      </c>
      <c r="B137" s="38" t="s">
        <v>33</v>
      </c>
      <c r="C137" s="39">
        <v>2259</v>
      </c>
      <c r="D137" s="38" t="s">
        <v>27</v>
      </c>
      <c r="E137" s="39">
        <v>67</v>
      </c>
      <c r="F137" s="39">
        <v>150744</v>
      </c>
      <c r="I137" s="38" t="s">
        <v>35</v>
      </c>
      <c r="J137" s="38" t="s">
        <v>33</v>
      </c>
      <c r="K137" s="38">
        <v>2259</v>
      </c>
      <c r="L137" s="38" t="s">
        <v>34</v>
      </c>
      <c r="M137" s="39">
        <v>11</v>
      </c>
      <c r="N137" s="39">
        <v>24771</v>
      </c>
    </row>
    <row r="138" spans="1:14" x14ac:dyDescent="0.2">
      <c r="A138" s="38" t="s">
        <v>35</v>
      </c>
      <c r="B138" s="38" t="s">
        <v>33</v>
      </c>
      <c r="C138" s="39">
        <v>2279</v>
      </c>
      <c r="D138" s="38" t="s">
        <v>27</v>
      </c>
      <c r="E138" s="39">
        <v>56</v>
      </c>
      <c r="F138" s="39">
        <v>127071</v>
      </c>
      <c r="I138" s="38" t="s">
        <v>35</v>
      </c>
      <c r="J138" s="38" t="s">
        <v>33</v>
      </c>
      <c r="K138" s="38">
        <v>2279</v>
      </c>
      <c r="L138" s="38" t="s">
        <v>34</v>
      </c>
      <c r="M138" s="39">
        <v>16</v>
      </c>
      <c r="N138" s="39">
        <v>36268</v>
      </c>
    </row>
    <row r="139" spans="1:14" x14ac:dyDescent="0.2">
      <c r="A139" s="38" t="s">
        <v>35</v>
      </c>
      <c r="B139" s="38" t="s">
        <v>33</v>
      </c>
      <c r="C139" s="39">
        <v>2299</v>
      </c>
      <c r="D139" s="38" t="s">
        <v>27</v>
      </c>
      <c r="E139" s="39">
        <v>52</v>
      </c>
      <c r="F139" s="39">
        <v>119057</v>
      </c>
      <c r="I139" s="38" t="s">
        <v>35</v>
      </c>
      <c r="J139" s="38" t="s">
        <v>33</v>
      </c>
      <c r="K139" s="38">
        <v>2299</v>
      </c>
      <c r="L139" s="38" t="s">
        <v>34</v>
      </c>
      <c r="M139" s="39">
        <v>18</v>
      </c>
      <c r="N139" s="39">
        <v>41218</v>
      </c>
    </row>
    <row r="140" spans="1:14" x14ac:dyDescent="0.2">
      <c r="A140" s="38" t="s">
        <v>35</v>
      </c>
      <c r="B140" s="38" t="s">
        <v>33</v>
      </c>
      <c r="C140" s="39">
        <v>2319</v>
      </c>
      <c r="D140" s="38" t="s">
        <v>27</v>
      </c>
      <c r="E140" s="39">
        <v>52</v>
      </c>
      <c r="F140" s="39">
        <v>120104</v>
      </c>
      <c r="I140" s="38" t="s">
        <v>35</v>
      </c>
      <c r="J140" s="38" t="s">
        <v>33</v>
      </c>
      <c r="K140" s="38">
        <v>2319</v>
      </c>
      <c r="L140" s="38" t="s">
        <v>34</v>
      </c>
      <c r="M140" s="39">
        <v>14</v>
      </c>
      <c r="N140" s="39">
        <v>32358</v>
      </c>
    </row>
    <row r="141" spans="1:14" x14ac:dyDescent="0.2">
      <c r="A141" s="38" t="s">
        <v>35</v>
      </c>
      <c r="B141" s="38" t="s">
        <v>33</v>
      </c>
      <c r="C141" s="39">
        <v>2339</v>
      </c>
      <c r="D141" s="38" t="s">
        <v>27</v>
      </c>
      <c r="E141" s="39">
        <v>58</v>
      </c>
      <c r="F141" s="39">
        <v>135185</v>
      </c>
      <c r="I141" s="38" t="s">
        <v>35</v>
      </c>
      <c r="J141" s="38" t="s">
        <v>33</v>
      </c>
      <c r="K141" s="38">
        <v>2339</v>
      </c>
      <c r="L141" s="38" t="s">
        <v>34</v>
      </c>
      <c r="M141" s="39">
        <v>17</v>
      </c>
      <c r="N141" s="39">
        <v>39594</v>
      </c>
    </row>
    <row r="142" spans="1:14" x14ac:dyDescent="0.2">
      <c r="A142" s="38" t="s">
        <v>35</v>
      </c>
      <c r="B142" s="38" t="s">
        <v>33</v>
      </c>
      <c r="C142" s="39">
        <v>2359</v>
      </c>
      <c r="D142" s="38" t="s">
        <v>27</v>
      </c>
      <c r="E142" s="39">
        <v>59</v>
      </c>
      <c r="F142" s="39">
        <v>138618</v>
      </c>
      <c r="I142" s="38" t="s">
        <v>35</v>
      </c>
      <c r="J142" s="38" t="s">
        <v>33</v>
      </c>
      <c r="K142" s="38">
        <v>2359</v>
      </c>
      <c r="L142" s="38" t="s">
        <v>34</v>
      </c>
      <c r="M142" s="39">
        <v>19</v>
      </c>
      <c r="N142" s="39">
        <v>44630</v>
      </c>
    </row>
    <row r="143" spans="1:14" x14ac:dyDescent="0.2">
      <c r="A143" s="38" t="s">
        <v>35</v>
      </c>
      <c r="B143" s="38" t="s">
        <v>33</v>
      </c>
      <c r="C143" s="39">
        <v>2379</v>
      </c>
      <c r="D143" s="38" t="s">
        <v>27</v>
      </c>
      <c r="E143" s="39">
        <v>38</v>
      </c>
      <c r="F143" s="39">
        <v>90001</v>
      </c>
      <c r="I143" s="38" t="s">
        <v>35</v>
      </c>
      <c r="J143" s="38" t="s">
        <v>33</v>
      </c>
      <c r="K143" s="38">
        <v>2379</v>
      </c>
      <c r="L143" s="38" t="s">
        <v>34</v>
      </c>
      <c r="M143" s="39">
        <v>17</v>
      </c>
      <c r="N143" s="39">
        <v>40289</v>
      </c>
    </row>
    <row r="144" spans="1:14" x14ac:dyDescent="0.2">
      <c r="A144" s="38" t="s">
        <v>35</v>
      </c>
      <c r="B144" s="38" t="s">
        <v>33</v>
      </c>
      <c r="C144" s="39">
        <v>2399</v>
      </c>
      <c r="D144" s="38" t="s">
        <v>27</v>
      </c>
      <c r="E144" s="39">
        <v>49</v>
      </c>
      <c r="F144" s="39">
        <v>117029</v>
      </c>
      <c r="I144" s="38" t="s">
        <v>35</v>
      </c>
      <c r="J144" s="38" t="s">
        <v>33</v>
      </c>
      <c r="K144" s="38">
        <v>2399</v>
      </c>
      <c r="L144" s="38" t="s">
        <v>34</v>
      </c>
      <c r="M144" s="39">
        <v>17</v>
      </c>
      <c r="N144" s="39">
        <v>40620</v>
      </c>
    </row>
    <row r="145" spans="1:14" x14ac:dyDescent="0.2">
      <c r="A145" s="38" t="s">
        <v>35</v>
      </c>
      <c r="B145" s="38" t="s">
        <v>33</v>
      </c>
      <c r="C145" s="39">
        <v>2419</v>
      </c>
      <c r="D145" s="38" t="s">
        <v>27</v>
      </c>
      <c r="E145" s="39">
        <v>44</v>
      </c>
      <c r="F145" s="39">
        <v>106014</v>
      </c>
      <c r="I145" s="38" t="s">
        <v>35</v>
      </c>
      <c r="J145" s="38" t="s">
        <v>33</v>
      </c>
      <c r="K145" s="38">
        <v>2419</v>
      </c>
      <c r="L145" s="38" t="s">
        <v>34</v>
      </c>
      <c r="M145" s="39">
        <v>22</v>
      </c>
      <c r="N145" s="39">
        <v>53027</v>
      </c>
    </row>
    <row r="146" spans="1:14" x14ac:dyDescent="0.2">
      <c r="A146" s="38" t="s">
        <v>35</v>
      </c>
      <c r="B146" s="38" t="s">
        <v>33</v>
      </c>
      <c r="C146" s="39">
        <v>2439</v>
      </c>
      <c r="D146" s="38" t="s">
        <v>27</v>
      </c>
      <c r="E146" s="39">
        <v>67</v>
      </c>
      <c r="F146" s="39">
        <v>162789</v>
      </c>
      <c r="I146" s="38" t="s">
        <v>35</v>
      </c>
      <c r="J146" s="38" t="s">
        <v>33</v>
      </c>
      <c r="K146" s="38">
        <v>2439</v>
      </c>
      <c r="L146" s="38" t="s">
        <v>34</v>
      </c>
      <c r="M146" s="39">
        <v>9</v>
      </c>
      <c r="N146" s="39">
        <v>21840</v>
      </c>
    </row>
    <row r="147" spans="1:14" x14ac:dyDescent="0.2">
      <c r="A147" s="38" t="s">
        <v>35</v>
      </c>
      <c r="B147" s="38" t="s">
        <v>33</v>
      </c>
      <c r="C147" s="39">
        <v>2459</v>
      </c>
      <c r="D147" s="38" t="s">
        <v>27</v>
      </c>
      <c r="E147" s="39">
        <v>44</v>
      </c>
      <c r="F147" s="39">
        <v>107821</v>
      </c>
      <c r="I147" s="38" t="s">
        <v>35</v>
      </c>
      <c r="J147" s="38" t="s">
        <v>33</v>
      </c>
      <c r="K147" s="38">
        <v>2459</v>
      </c>
      <c r="L147" s="38" t="s">
        <v>34</v>
      </c>
      <c r="M147" s="39">
        <v>16</v>
      </c>
      <c r="N147" s="39">
        <v>39215</v>
      </c>
    </row>
    <row r="148" spans="1:14" x14ac:dyDescent="0.2">
      <c r="A148" s="38" t="s">
        <v>35</v>
      </c>
      <c r="B148" s="38" t="s">
        <v>33</v>
      </c>
      <c r="C148" s="39">
        <v>2479</v>
      </c>
      <c r="D148" s="38" t="s">
        <v>27</v>
      </c>
      <c r="E148" s="39">
        <v>41</v>
      </c>
      <c r="F148" s="39">
        <v>101247</v>
      </c>
      <c r="I148" s="38" t="s">
        <v>35</v>
      </c>
      <c r="J148" s="38" t="s">
        <v>33</v>
      </c>
      <c r="K148" s="38">
        <v>2479</v>
      </c>
      <c r="L148" s="38" t="s">
        <v>34</v>
      </c>
      <c r="M148" s="39">
        <v>10</v>
      </c>
      <c r="N148" s="39">
        <v>24667</v>
      </c>
    </row>
    <row r="149" spans="1:14" x14ac:dyDescent="0.2">
      <c r="A149" s="38" t="s">
        <v>35</v>
      </c>
      <c r="B149" s="38" t="s">
        <v>33</v>
      </c>
      <c r="C149" s="39">
        <v>2499</v>
      </c>
      <c r="D149" s="38" t="s">
        <v>27</v>
      </c>
      <c r="E149" s="39">
        <v>34</v>
      </c>
      <c r="F149" s="39">
        <v>84708</v>
      </c>
      <c r="I149" s="38" t="s">
        <v>35</v>
      </c>
      <c r="J149" s="38" t="s">
        <v>33</v>
      </c>
      <c r="K149" s="38">
        <v>2499</v>
      </c>
      <c r="L149" s="38" t="s">
        <v>34</v>
      </c>
      <c r="M149" s="39">
        <v>11</v>
      </c>
      <c r="N149" s="39">
        <v>27379</v>
      </c>
    </row>
    <row r="150" spans="1:14" x14ac:dyDescent="0.2">
      <c r="A150" s="38" t="s">
        <v>35</v>
      </c>
      <c r="B150" s="38" t="s">
        <v>33</v>
      </c>
      <c r="C150" s="39">
        <v>2519</v>
      </c>
      <c r="D150" s="38" t="s">
        <v>27</v>
      </c>
      <c r="E150" s="39">
        <v>52</v>
      </c>
      <c r="F150" s="39">
        <v>130503</v>
      </c>
      <c r="I150" s="38" t="s">
        <v>35</v>
      </c>
      <c r="J150" s="38" t="s">
        <v>33</v>
      </c>
      <c r="K150" s="38">
        <v>2519</v>
      </c>
      <c r="L150" s="38" t="s">
        <v>34</v>
      </c>
      <c r="M150" s="39">
        <v>14</v>
      </c>
      <c r="N150" s="39">
        <v>35138</v>
      </c>
    </row>
    <row r="151" spans="1:14" x14ac:dyDescent="0.2">
      <c r="A151" s="38" t="s">
        <v>35</v>
      </c>
      <c r="B151" s="38" t="s">
        <v>33</v>
      </c>
      <c r="C151" s="39">
        <v>2539</v>
      </c>
      <c r="D151" s="38" t="s">
        <v>27</v>
      </c>
      <c r="E151" s="39">
        <v>40</v>
      </c>
      <c r="F151" s="39">
        <v>101216</v>
      </c>
      <c r="I151" s="38" t="s">
        <v>35</v>
      </c>
      <c r="J151" s="38" t="s">
        <v>33</v>
      </c>
      <c r="K151" s="38">
        <v>2539</v>
      </c>
      <c r="L151" s="38" t="s">
        <v>34</v>
      </c>
      <c r="M151" s="39">
        <v>15</v>
      </c>
      <c r="N151" s="39">
        <v>37974</v>
      </c>
    </row>
    <row r="152" spans="1:14" x14ac:dyDescent="0.2">
      <c r="A152" s="38" t="s">
        <v>35</v>
      </c>
      <c r="B152" s="38" t="s">
        <v>33</v>
      </c>
      <c r="C152" s="39">
        <v>2559</v>
      </c>
      <c r="D152" s="38" t="s">
        <v>27</v>
      </c>
      <c r="E152" s="39">
        <v>44</v>
      </c>
      <c r="F152" s="39">
        <v>112194</v>
      </c>
      <c r="I152" s="38" t="s">
        <v>35</v>
      </c>
      <c r="J152" s="38" t="s">
        <v>33</v>
      </c>
      <c r="K152" s="38">
        <v>2559</v>
      </c>
      <c r="L152" s="38" t="s">
        <v>34</v>
      </c>
      <c r="M152" s="39">
        <v>11</v>
      </c>
      <c r="N152" s="39">
        <v>28032</v>
      </c>
    </row>
    <row r="153" spans="1:14" x14ac:dyDescent="0.2">
      <c r="A153" s="38" t="s">
        <v>35</v>
      </c>
      <c r="B153" s="38" t="s">
        <v>33</v>
      </c>
      <c r="C153" s="39">
        <v>2579</v>
      </c>
      <c r="D153" s="38" t="s">
        <v>27</v>
      </c>
      <c r="E153" s="39">
        <v>40</v>
      </c>
      <c r="F153" s="39">
        <v>102785</v>
      </c>
      <c r="I153" s="38" t="s">
        <v>35</v>
      </c>
      <c r="J153" s="38" t="s">
        <v>33</v>
      </c>
      <c r="K153" s="38">
        <v>2579</v>
      </c>
      <c r="L153" s="38" t="s">
        <v>34</v>
      </c>
      <c r="M153" s="39">
        <v>18</v>
      </c>
      <c r="N153" s="39">
        <v>46260</v>
      </c>
    </row>
    <row r="154" spans="1:14" x14ac:dyDescent="0.2">
      <c r="A154" s="38" t="s">
        <v>35</v>
      </c>
      <c r="B154" s="38" t="s">
        <v>33</v>
      </c>
      <c r="C154" s="39">
        <v>2599</v>
      </c>
      <c r="D154" s="38" t="s">
        <v>27</v>
      </c>
      <c r="E154" s="39">
        <v>44</v>
      </c>
      <c r="F154" s="39">
        <v>113922</v>
      </c>
      <c r="I154" s="38" t="s">
        <v>35</v>
      </c>
      <c r="J154" s="38" t="s">
        <v>33</v>
      </c>
      <c r="K154" s="38">
        <v>2599</v>
      </c>
      <c r="L154" s="38" t="s">
        <v>34</v>
      </c>
      <c r="M154" s="39">
        <v>17</v>
      </c>
      <c r="N154" s="39">
        <v>44002</v>
      </c>
    </row>
    <row r="155" spans="1:14" x14ac:dyDescent="0.2">
      <c r="A155" s="38" t="s">
        <v>35</v>
      </c>
      <c r="B155" s="38" t="s">
        <v>33</v>
      </c>
      <c r="C155" s="39">
        <v>2619</v>
      </c>
      <c r="D155" s="38" t="s">
        <v>27</v>
      </c>
      <c r="E155" s="39">
        <v>32</v>
      </c>
      <c r="F155" s="39">
        <v>83531</v>
      </c>
      <c r="I155" s="38" t="s">
        <v>35</v>
      </c>
      <c r="J155" s="38" t="s">
        <v>33</v>
      </c>
      <c r="K155" s="38">
        <v>2619</v>
      </c>
      <c r="L155" s="38" t="s">
        <v>34</v>
      </c>
      <c r="M155" s="39">
        <v>12</v>
      </c>
      <c r="N155" s="39">
        <v>31333</v>
      </c>
    </row>
    <row r="156" spans="1:14" x14ac:dyDescent="0.2">
      <c r="A156" s="38" t="s">
        <v>35</v>
      </c>
      <c r="B156" s="38" t="s">
        <v>33</v>
      </c>
      <c r="C156" s="39">
        <v>2639</v>
      </c>
      <c r="D156" s="38" t="s">
        <v>27</v>
      </c>
      <c r="E156" s="39">
        <v>39</v>
      </c>
      <c r="F156" s="39">
        <v>102531</v>
      </c>
      <c r="I156" s="38" t="s">
        <v>35</v>
      </c>
      <c r="J156" s="38" t="s">
        <v>33</v>
      </c>
      <c r="K156" s="38">
        <v>2639</v>
      </c>
      <c r="L156" s="38" t="s">
        <v>34</v>
      </c>
      <c r="M156" s="39">
        <v>14</v>
      </c>
      <c r="N156" s="39">
        <v>36830</v>
      </c>
    </row>
    <row r="157" spans="1:14" x14ac:dyDescent="0.2">
      <c r="A157" s="38" t="s">
        <v>35</v>
      </c>
      <c r="B157" s="38" t="s">
        <v>33</v>
      </c>
      <c r="C157" s="39">
        <v>2659</v>
      </c>
      <c r="D157" s="38" t="s">
        <v>27</v>
      </c>
      <c r="E157" s="39">
        <v>38</v>
      </c>
      <c r="F157" s="39">
        <v>100656</v>
      </c>
      <c r="I157" s="38" t="s">
        <v>35</v>
      </c>
      <c r="J157" s="38" t="s">
        <v>33</v>
      </c>
      <c r="K157" s="38">
        <v>2659</v>
      </c>
      <c r="L157" s="38" t="s">
        <v>34</v>
      </c>
      <c r="M157" s="39">
        <v>9</v>
      </c>
      <c r="N157" s="39">
        <v>23833</v>
      </c>
    </row>
    <row r="158" spans="1:14" x14ac:dyDescent="0.2">
      <c r="A158" s="38" t="s">
        <v>35</v>
      </c>
      <c r="B158" s="38" t="s">
        <v>33</v>
      </c>
      <c r="C158" s="39">
        <v>2679</v>
      </c>
      <c r="D158" s="38" t="s">
        <v>27</v>
      </c>
      <c r="E158" s="39">
        <v>35</v>
      </c>
      <c r="F158" s="39">
        <v>93370</v>
      </c>
      <c r="I158" s="38" t="s">
        <v>35</v>
      </c>
      <c r="J158" s="38" t="s">
        <v>33</v>
      </c>
      <c r="K158" s="38">
        <v>2679</v>
      </c>
      <c r="L158" s="38" t="s">
        <v>34</v>
      </c>
      <c r="M158" s="39">
        <v>12</v>
      </c>
      <c r="N158" s="39">
        <v>32024</v>
      </c>
    </row>
    <row r="159" spans="1:14" x14ac:dyDescent="0.2">
      <c r="A159" s="38" t="s">
        <v>35</v>
      </c>
      <c r="B159" s="38" t="s">
        <v>33</v>
      </c>
      <c r="C159" s="39">
        <v>2699</v>
      </c>
      <c r="D159" s="38" t="s">
        <v>27</v>
      </c>
      <c r="E159" s="39">
        <v>39</v>
      </c>
      <c r="F159" s="39">
        <v>104887</v>
      </c>
      <c r="I159" s="38" t="s">
        <v>35</v>
      </c>
      <c r="J159" s="38" t="s">
        <v>33</v>
      </c>
      <c r="K159" s="38">
        <v>2699</v>
      </c>
      <c r="L159" s="38" t="s">
        <v>34</v>
      </c>
      <c r="M159" s="39">
        <v>6</v>
      </c>
      <c r="N159" s="39">
        <v>16160</v>
      </c>
    </row>
    <row r="160" spans="1:14" x14ac:dyDescent="0.2">
      <c r="A160" s="38" t="s">
        <v>35</v>
      </c>
      <c r="B160" s="38" t="s">
        <v>33</v>
      </c>
      <c r="C160" s="39">
        <v>2719</v>
      </c>
      <c r="D160" s="38" t="s">
        <v>27</v>
      </c>
      <c r="E160" s="39">
        <v>43</v>
      </c>
      <c r="F160" s="39">
        <v>116532</v>
      </c>
      <c r="I160" s="38" t="s">
        <v>35</v>
      </c>
      <c r="J160" s="38" t="s">
        <v>33</v>
      </c>
      <c r="K160" s="38">
        <v>2719</v>
      </c>
      <c r="L160" s="38" t="s">
        <v>34</v>
      </c>
      <c r="M160" s="39">
        <v>12</v>
      </c>
      <c r="N160" s="39">
        <v>32530</v>
      </c>
    </row>
    <row r="161" spans="1:14" x14ac:dyDescent="0.2">
      <c r="A161" s="38" t="s">
        <v>35</v>
      </c>
      <c r="B161" s="38" t="s">
        <v>33</v>
      </c>
      <c r="C161" s="39">
        <v>2739</v>
      </c>
      <c r="D161" s="38" t="s">
        <v>27</v>
      </c>
      <c r="E161" s="39">
        <v>41</v>
      </c>
      <c r="F161" s="39">
        <v>111975</v>
      </c>
      <c r="I161" s="38" t="s">
        <v>35</v>
      </c>
      <c r="J161" s="38" t="s">
        <v>33</v>
      </c>
      <c r="K161" s="38">
        <v>2739</v>
      </c>
      <c r="L161" s="38" t="s">
        <v>34</v>
      </c>
      <c r="M161" s="39">
        <v>14</v>
      </c>
      <c r="N161" s="39">
        <v>38205</v>
      </c>
    </row>
    <row r="162" spans="1:14" x14ac:dyDescent="0.2">
      <c r="A162" s="38" t="s">
        <v>35</v>
      </c>
      <c r="B162" s="38" t="s">
        <v>33</v>
      </c>
      <c r="C162" s="39">
        <v>2759</v>
      </c>
      <c r="D162" s="38" t="s">
        <v>27</v>
      </c>
      <c r="E162" s="39">
        <v>30</v>
      </c>
      <c r="F162" s="39">
        <v>82485</v>
      </c>
      <c r="I162" s="38" t="s">
        <v>35</v>
      </c>
      <c r="J162" s="38" t="s">
        <v>33</v>
      </c>
      <c r="K162" s="38">
        <v>2759</v>
      </c>
      <c r="L162" s="38" t="s">
        <v>34</v>
      </c>
      <c r="M162" s="39">
        <v>11</v>
      </c>
      <c r="N162" s="39">
        <v>30240</v>
      </c>
    </row>
    <row r="163" spans="1:14" x14ac:dyDescent="0.2">
      <c r="A163" s="38" t="s">
        <v>35</v>
      </c>
      <c r="B163" s="38" t="s">
        <v>33</v>
      </c>
      <c r="C163" s="39">
        <v>2779</v>
      </c>
      <c r="D163" s="38" t="s">
        <v>27</v>
      </c>
      <c r="E163" s="39">
        <v>36</v>
      </c>
      <c r="F163" s="39">
        <v>99713</v>
      </c>
      <c r="I163" s="38" t="s">
        <v>35</v>
      </c>
      <c r="J163" s="38" t="s">
        <v>33</v>
      </c>
      <c r="K163" s="38">
        <v>2779</v>
      </c>
      <c r="L163" s="38" t="s">
        <v>34</v>
      </c>
      <c r="M163" s="39">
        <v>12</v>
      </c>
      <c r="N163" s="39">
        <v>33233</v>
      </c>
    </row>
    <row r="164" spans="1:14" x14ac:dyDescent="0.2">
      <c r="A164" s="38" t="s">
        <v>35</v>
      </c>
      <c r="B164" s="38" t="s">
        <v>33</v>
      </c>
      <c r="C164" s="39">
        <v>2799</v>
      </c>
      <c r="D164" s="38" t="s">
        <v>27</v>
      </c>
      <c r="E164" s="39">
        <v>30</v>
      </c>
      <c r="F164" s="39">
        <v>83671</v>
      </c>
      <c r="I164" s="38" t="s">
        <v>35</v>
      </c>
      <c r="J164" s="38" t="s">
        <v>33</v>
      </c>
      <c r="K164" s="38">
        <v>2799</v>
      </c>
      <c r="L164" s="38" t="s">
        <v>34</v>
      </c>
      <c r="M164" s="39">
        <v>8</v>
      </c>
      <c r="N164" s="39">
        <v>22306</v>
      </c>
    </row>
    <row r="165" spans="1:14" x14ac:dyDescent="0.2">
      <c r="A165" s="38" t="s">
        <v>35</v>
      </c>
      <c r="B165" s="38" t="s">
        <v>33</v>
      </c>
      <c r="C165" s="39">
        <v>2819</v>
      </c>
      <c r="D165" s="38" t="s">
        <v>27</v>
      </c>
      <c r="E165" s="39">
        <v>36</v>
      </c>
      <c r="F165" s="39">
        <v>101180</v>
      </c>
      <c r="I165" s="38" t="s">
        <v>35</v>
      </c>
      <c r="J165" s="38" t="s">
        <v>33</v>
      </c>
      <c r="K165" s="38">
        <v>2819</v>
      </c>
      <c r="L165" s="38" t="s">
        <v>34</v>
      </c>
      <c r="M165" s="39">
        <v>12</v>
      </c>
      <c r="N165" s="39">
        <v>33766</v>
      </c>
    </row>
    <row r="166" spans="1:14" x14ac:dyDescent="0.2">
      <c r="A166" s="38" t="s">
        <v>35</v>
      </c>
      <c r="B166" s="38" t="s">
        <v>33</v>
      </c>
      <c r="C166" s="39">
        <v>2839</v>
      </c>
      <c r="D166" s="38" t="s">
        <v>27</v>
      </c>
      <c r="E166" s="39">
        <v>34</v>
      </c>
      <c r="F166" s="39">
        <v>96240</v>
      </c>
      <c r="I166" s="38" t="s">
        <v>35</v>
      </c>
      <c r="J166" s="38" t="s">
        <v>33</v>
      </c>
      <c r="K166" s="38">
        <v>2839</v>
      </c>
      <c r="L166" s="38" t="s">
        <v>34</v>
      </c>
      <c r="M166" s="39">
        <v>8</v>
      </c>
      <c r="N166" s="39">
        <v>22645</v>
      </c>
    </row>
    <row r="167" spans="1:14" x14ac:dyDescent="0.2">
      <c r="A167" s="38" t="s">
        <v>35</v>
      </c>
      <c r="B167" s="38" t="s">
        <v>33</v>
      </c>
      <c r="C167" s="39">
        <v>2859</v>
      </c>
      <c r="D167" s="38" t="s">
        <v>27</v>
      </c>
      <c r="E167" s="39">
        <v>27</v>
      </c>
      <c r="F167" s="39">
        <v>76947</v>
      </c>
      <c r="I167" s="38" t="s">
        <v>35</v>
      </c>
      <c r="J167" s="38" t="s">
        <v>33</v>
      </c>
      <c r="K167" s="38">
        <v>2859</v>
      </c>
      <c r="L167" s="38" t="s">
        <v>34</v>
      </c>
      <c r="M167" s="39">
        <v>13</v>
      </c>
      <c r="N167" s="39">
        <v>37027</v>
      </c>
    </row>
    <row r="168" spans="1:14" x14ac:dyDescent="0.2">
      <c r="A168" s="38" t="s">
        <v>35</v>
      </c>
      <c r="B168" s="38" t="s">
        <v>33</v>
      </c>
      <c r="C168" s="39">
        <v>2879</v>
      </c>
      <c r="D168" s="38" t="s">
        <v>27</v>
      </c>
      <c r="E168" s="39">
        <v>29</v>
      </c>
      <c r="F168" s="39">
        <v>83191</v>
      </c>
      <c r="I168" s="38" t="s">
        <v>35</v>
      </c>
      <c r="J168" s="38" t="s">
        <v>33</v>
      </c>
      <c r="K168" s="38">
        <v>2879</v>
      </c>
      <c r="L168" s="38" t="s">
        <v>34</v>
      </c>
      <c r="M168" s="39">
        <v>8</v>
      </c>
      <c r="N168" s="39">
        <v>22944</v>
      </c>
    </row>
    <row r="169" spans="1:14" x14ac:dyDescent="0.2">
      <c r="A169" s="38" t="s">
        <v>35</v>
      </c>
      <c r="B169" s="38" t="s">
        <v>33</v>
      </c>
      <c r="C169" s="39">
        <v>2899</v>
      </c>
      <c r="D169" s="38" t="s">
        <v>27</v>
      </c>
      <c r="E169" s="39">
        <v>30</v>
      </c>
      <c r="F169" s="39">
        <v>86683</v>
      </c>
      <c r="I169" s="38" t="s">
        <v>35</v>
      </c>
      <c r="J169" s="38" t="s">
        <v>33</v>
      </c>
      <c r="K169" s="38">
        <v>2899</v>
      </c>
      <c r="L169" s="38" t="s">
        <v>34</v>
      </c>
      <c r="M169" s="39">
        <v>12</v>
      </c>
      <c r="N169" s="39">
        <v>34671</v>
      </c>
    </row>
    <row r="170" spans="1:14" x14ac:dyDescent="0.2">
      <c r="A170" s="38" t="s">
        <v>35</v>
      </c>
      <c r="B170" s="38" t="s">
        <v>33</v>
      </c>
      <c r="C170" s="39">
        <v>2919</v>
      </c>
      <c r="D170" s="38" t="s">
        <v>27</v>
      </c>
      <c r="E170" s="39">
        <v>29</v>
      </c>
      <c r="F170" s="39">
        <v>84386</v>
      </c>
      <c r="I170" s="38" t="s">
        <v>35</v>
      </c>
      <c r="J170" s="38" t="s">
        <v>33</v>
      </c>
      <c r="K170" s="38">
        <v>2919</v>
      </c>
      <c r="L170" s="38" t="s">
        <v>34</v>
      </c>
      <c r="M170" s="39">
        <v>11</v>
      </c>
      <c r="N170" s="39">
        <v>32009</v>
      </c>
    </row>
    <row r="171" spans="1:14" x14ac:dyDescent="0.2">
      <c r="A171" s="38" t="s">
        <v>35</v>
      </c>
      <c r="B171" s="38" t="s">
        <v>33</v>
      </c>
      <c r="C171" s="39">
        <v>2939</v>
      </c>
      <c r="D171" s="38" t="s">
        <v>27</v>
      </c>
      <c r="E171" s="39">
        <v>36</v>
      </c>
      <c r="F171" s="39">
        <v>105467</v>
      </c>
      <c r="I171" s="38" t="s">
        <v>35</v>
      </c>
      <c r="J171" s="38" t="s">
        <v>33</v>
      </c>
      <c r="K171" s="38">
        <v>2939</v>
      </c>
      <c r="L171" s="38" t="s">
        <v>34</v>
      </c>
      <c r="M171" s="39">
        <v>8</v>
      </c>
      <c r="N171" s="39">
        <v>23413</v>
      </c>
    </row>
    <row r="172" spans="1:14" x14ac:dyDescent="0.2">
      <c r="A172" s="38" t="s">
        <v>35</v>
      </c>
      <c r="B172" s="38" t="s">
        <v>33</v>
      </c>
      <c r="C172" s="39">
        <v>2959</v>
      </c>
      <c r="D172" s="38" t="s">
        <v>27</v>
      </c>
      <c r="E172" s="39">
        <v>21</v>
      </c>
      <c r="F172" s="39">
        <v>61956</v>
      </c>
      <c r="I172" s="38" t="s">
        <v>35</v>
      </c>
      <c r="J172" s="38" t="s">
        <v>33</v>
      </c>
      <c r="K172" s="38">
        <v>2959</v>
      </c>
      <c r="L172" s="38" t="s">
        <v>34</v>
      </c>
      <c r="M172" s="39">
        <v>9</v>
      </c>
      <c r="N172" s="39">
        <v>26553</v>
      </c>
    </row>
    <row r="173" spans="1:14" x14ac:dyDescent="0.2">
      <c r="A173" s="38" t="s">
        <v>35</v>
      </c>
      <c r="B173" s="38" t="s">
        <v>33</v>
      </c>
      <c r="C173" s="39">
        <v>2979</v>
      </c>
      <c r="D173" s="38" t="s">
        <v>27</v>
      </c>
      <c r="E173" s="39">
        <v>32</v>
      </c>
      <c r="F173" s="39">
        <v>95025</v>
      </c>
      <c r="I173" s="38" t="s">
        <v>35</v>
      </c>
      <c r="J173" s="38" t="s">
        <v>33</v>
      </c>
      <c r="K173" s="38">
        <v>2979</v>
      </c>
      <c r="L173" s="38" t="s">
        <v>34</v>
      </c>
      <c r="M173" s="39">
        <v>13</v>
      </c>
      <c r="N173" s="39">
        <v>38602</v>
      </c>
    </row>
    <row r="174" spans="1:14" x14ac:dyDescent="0.2">
      <c r="A174" s="38" t="s">
        <v>35</v>
      </c>
      <c r="B174" s="38" t="s">
        <v>33</v>
      </c>
      <c r="C174" s="39">
        <v>2999</v>
      </c>
      <c r="D174" s="38" t="s">
        <v>27</v>
      </c>
      <c r="E174" s="39">
        <v>31</v>
      </c>
      <c r="F174" s="39">
        <v>92733</v>
      </c>
      <c r="I174" s="38" t="s">
        <v>35</v>
      </c>
      <c r="J174" s="38" t="s">
        <v>33</v>
      </c>
      <c r="K174" s="38">
        <v>2999</v>
      </c>
      <c r="L174" s="38" t="s">
        <v>34</v>
      </c>
      <c r="M174" s="39">
        <v>11</v>
      </c>
      <c r="N174" s="39">
        <v>32880</v>
      </c>
    </row>
    <row r="175" spans="1:14" x14ac:dyDescent="0.2">
      <c r="A175" s="38" t="s">
        <v>35</v>
      </c>
      <c r="B175" s="38" t="s">
        <v>33</v>
      </c>
      <c r="C175" s="39">
        <v>3019</v>
      </c>
      <c r="D175" s="38" t="s">
        <v>27</v>
      </c>
      <c r="E175" s="39">
        <v>42</v>
      </c>
      <c r="F175" s="39">
        <v>126344</v>
      </c>
      <c r="I175" s="38" t="s">
        <v>35</v>
      </c>
      <c r="J175" s="38" t="s">
        <v>33</v>
      </c>
      <c r="K175" s="38">
        <v>3019</v>
      </c>
      <c r="L175" s="38" t="s">
        <v>34</v>
      </c>
      <c r="M175" s="39">
        <v>8</v>
      </c>
      <c r="N175" s="39">
        <v>24096</v>
      </c>
    </row>
    <row r="176" spans="1:14" x14ac:dyDescent="0.2">
      <c r="A176" s="38" t="s">
        <v>35</v>
      </c>
      <c r="B176" s="38" t="s">
        <v>33</v>
      </c>
      <c r="C176" s="39">
        <v>3039</v>
      </c>
      <c r="D176" s="38" t="s">
        <v>27</v>
      </c>
      <c r="E176" s="39">
        <v>35</v>
      </c>
      <c r="F176" s="39">
        <v>106039</v>
      </c>
      <c r="I176" s="38" t="s">
        <v>35</v>
      </c>
      <c r="J176" s="38" t="s">
        <v>33</v>
      </c>
      <c r="K176" s="38">
        <v>3039</v>
      </c>
      <c r="L176" s="38" t="s">
        <v>34</v>
      </c>
      <c r="M176" s="39">
        <v>7</v>
      </c>
      <c r="N176" s="39">
        <v>21184</v>
      </c>
    </row>
    <row r="177" spans="1:14" x14ac:dyDescent="0.2">
      <c r="A177" s="38" t="s">
        <v>35</v>
      </c>
      <c r="B177" s="38" t="s">
        <v>33</v>
      </c>
      <c r="C177" s="39">
        <v>3059</v>
      </c>
      <c r="D177" s="38" t="s">
        <v>27</v>
      </c>
      <c r="E177" s="39">
        <v>34</v>
      </c>
      <c r="F177" s="39">
        <v>103688</v>
      </c>
      <c r="I177" s="38" t="s">
        <v>35</v>
      </c>
      <c r="J177" s="38" t="s">
        <v>33</v>
      </c>
      <c r="K177" s="38">
        <v>3059</v>
      </c>
      <c r="L177" s="38" t="s">
        <v>34</v>
      </c>
      <c r="M177" s="39">
        <v>13</v>
      </c>
      <c r="N177" s="39">
        <v>39673</v>
      </c>
    </row>
    <row r="178" spans="1:14" x14ac:dyDescent="0.2">
      <c r="A178" s="38" t="s">
        <v>35</v>
      </c>
      <c r="B178" s="38" t="s">
        <v>33</v>
      </c>
      <c r="C178" s="39">
        <v>3079</v>
      </c>
      <c r="D178" s="38" t="s">
        <v>27</v>
      </c>
      <c r="E178" s="39">
        <v>29</v>
      </c>
      <c r="F178" s="39">
        <v>89035</v>
      </c>
      <c r="I178" s="38" t="s">
        <v>35</v>
      </c>
      <c r="J178" s="38" t="s">
        <v>33</v>
      </c>
      <c r="K178" s="38">
        <v>3079</v>
      </c>
      <c r="L178" s="38" t="s">
        <v>34</v>
      </c>
      <c r="M178" s="39">
        <v>8</v>
      </c>
      <c r="N178" s="39">
        <v>24545</v>
      </c>
    </row>
    <row r="179" spans="1:14" x14ac:dyDescent="0.2">
      <c r="A179" s="38" t="s">
        <v>35</v>
      </c>
      <c r="B179" s="38" t="s">
        <v>33</v>
      </c>
      <c r="C179" s="39">
        <v>3099</v>
      </c>
      <c r="D179" s="38" t="s">
        <v>27</v>
      </c>
      <c r="E179" s="39">
        <v>20</v>
      </c>
      <c r="F179" s="39">
        <v>61797</v>
      </c>
      <c r="I179" s="38" t="s">
        <v>35</v>
      </c>
      <c r="J179" s="38" t="s">
        <v>33</v>
      </c>
      <c r="K179" s="38">
        <v>3099</v>
      </c>
      <c r="L179" s="38" t="s">
        <v>34</v>
      </c>
      <c r="M179" s="39">
        <v>6</v>
      </c>
      <c r="N179" s="39">
        <v>18549</v>
      </c>
    </row>
    <row r="180" spans="1:14" x14ac:dyDescent="0.2">
      <c r="A180" s="38" t="s">
        <v>35</v>
      </c>
      <c r="B180" s="38" t="s">
        <v>33</v>
      </c>
      <c r="C180" s="39">
        <v>3119</v>
      </c>
      <c r="D180" s="38" t="s">
        <v>27</v>
      </c>
      <c r="E180" s="39">
        <v>29</v>
      </c>
      <c r="F180" s="39">
        <v>90183</v>
      </c>
      <c r="I180" s="38" t="s">
        <v>35</v>
      </c>
      <c r="J180" s="38" t="s">
        <v>33</v>
      </c>
      <c r="K180" s="38">
        <v>3119</v>
      </c>
      <c r="L180" s="38" t="s">
        <v>34</v>
      </c>
      <c r="M180" s="39">
        <v>9</v>
      </c>
      <c r="N180" s="39">
        <v>27997</v>
      </c>
    </row>
    <row r="181" spans="1:14" x14ac:dyDescent="0.2">
      <c r="A181" s="38" t="s">
        <v>35</v>
      </c>
      <c r="B181" s="38" t="s">
        <v>33</v>
      </c>
      <c r="C181" s="39">
        <v>3139</v>
      </c>
      <c r="D181" s="38" t="s">
        <v>27</v>
      </c>
      <c r="E181" s="39">
        <v>19</v>
      </c>
      <c r="F181" s="39">
        <v>59486</v>
      </c>
      <c r="I181" s="38" t="s">
        <v>35</v>
      </c>
      <c r="J181" s="38" t="s">
        <v>33</v>
      </c>
      <c r="K181" s="38">
        <v>3139</v>
      </c>
      <c r="L181" s="38" t="s">
        <v>34</v>
      </c>
      <c r="M181" s="39">
        <v>8</v>
      </c>
      <c r="N181" s="39">
        <v>25030</v>
      </c>
    </row>
    <row r="182" spans="1:14" x14ac:dyDescent="0.2">
      <c r="A182" s="38" t="s">
        <v>35</v>
      </c>
      <c r="B182" s="38" t="s">
        <v>33</v>
      </c>
      <c r="C182" s="39">
        <v>3159</v>
      </c>
      <c r="D182" s="38" t="s">
        <v>27</v>
      </c>
      <c r="E182" s="39">
        <v>28</v>
      </c>
      <c r="F182" s="39">
        <v>88165</v>
      </c>
      <c r="I182" s="38" t="s">
        <v>35</v>
      </c>
      <c r="J182" s="38" t="s">
        <v>33</v>
      </c>
      <c r="K182" s="38">
        <v>3159</v>
      </c>
      <c r="L182" s="38" t="s">
        <v>34</v>
      </c>
      <c r="M182" s="39">
        <v>9</v>
      </c>
      <c r="N182" s="39">
        <v>28330</v>
      </c>
    </row>
    <row r="183" spans="1:14" x14ac:dyDescent="0.2">
      <c r="A183" s="38" t="s">
        <v>35</v>
      </c>
      <c r="B183" s="38" t="s">
        <v>33</v>
      </c>
      <c r="C183" s="39">
        <v>3179</v>
      </c>
      <c r="D183" s="38" t="s">
        <v>27</v>
      </c>
      <c r="E183" s="39">
        <v>24</v>
      </c>
      <c r="F183" s="39">
        <v>76096</v>
      </c>
      <c r="I183" s="38" t="s">
        <v>35</v>
      </c>
      <c r="J183" s="38" t="s">
        <v>33</v>
      </c>
      <c r="K183" s="38">
        <v>3179</v>
      </c>
      <c r="L183" s="38" t="s">
        <v>34</v>
      </c>
      <c r="M183" s="39">
        <v>12</v>
      </c>
      <c r="N183" s="39">
        <v>38033</v>
      </c>
    </row>
    <row r="184" spans="1:14" x14ac:dyDescent="0.2">
      <c r="A184" s="38" t="s">
        <v>35</v>
      </c>
      <c r="B184" s="38" t="s">
        <v>33</v>
      </c>
      <c r="C184" s="39">
        <v>3199</v>
      </c>
      <c r="D184" s="38" t="s">
        <v>27</v>
      </c>
      <c r="E184" s="39">
        <v>27</v>
      </c>
      <c r="F184" s="39">
        <v>86148</v>
      </c>
      <c r="I184" s="38" t="s">
        <v>35</v>
      </c>
      <c r="J184" s="38" t="s">
        <v>33</v>
      </c>
      <c r="K184" s="38">
        <v>3199</v>
      </c>
      <c r="L184" s="38" t="s">
        <v>34</v>
      </c>
      <c r="M184" s="39">
        <v>10</v>
      </c>
      <c r="N184" s="39">
        <v>31889</v>
      </c>
    </row>
    <row r="185" spans="1:14" x14ac:dyDescent="0.2">
      <c r="A185" s="38" t="s">
        <v>35</v>
      </c>
      <c r="B185" s="38" t="s">
        <v>33</v>
      </c>
      <c r="C185" s="39">
        <v>3219</v>
      </c>
      <c r="D185" s="38" t="s">
        <v>27</v>
      </c>
      <c r="E185" s="39">
        <v>19</v>
      </c>
      <c r="F185" s="39">
        <v>61013</v>
      </c>
      <c r="I185" s="38" t="s">
        <v>35</v>
      </c>
      <c r="J185" s="38" t="s">
        <v>33</v>
      </c>
      <c r="K185" s="38">
        <v>3219</v>
      </c>
      <c r="L185" s="38" t="s">
        <v>34</v>
      </c>
      <c r="M185" s="39">
        <v>7</v>
      </c>
      <c r="N185" s="39">
        <v>22450</v>
      </c>
    </row>
    <row r="186" spans="1:14" x14ac:dyDescent="0.2">
      <c r="A186" s="38" t="s">
        <v>35</v>
      </c>
      <c r="B186" s="38" t="s">
        <v>33</v>
      </c>
      <c r="C186" s="39">
        <v>3239</v>
      </c>
      <c r="D186" s="38" t="s">
        <v>27</v>
      </c>
      <c r="E186" s="39">
        <v>37</v>
      </c>
      <c r="F186" s="39">
        <v>119511</v>
      </c>
      <c r="I186" s="38" t="s">
        <v>35</v>
      </c>
      <c r="J186" s="38" t="s">
        <v>33</v>
      </c>
      <c r="K186" s="38">
        <v>3239</v>
      </c>
      <c r="L186" s="38" t="s">
        <v>34</v>
      </c>
      <c r="M186" s="39">
        <v>13</v>
      </c>
      <c r="N186" s="39">
        <v>42006</v>
      </c>
    </row>
    <row r="187" spans="1:14" x14ac:dyDescent="0.2">
      <c r="A187" s="38" t="s">
        <v>35</v>
      </c>
      <c r="B187" s="38" t="s">
        <v>33</v>
      </c>
      <c r="C187" s="39">
        <v>3259</v>
      </c>
      <c r="D187" s="38" t="s">
        <v>27</v>
      </c>
      <c r="E187" s="39">
        <v>23</v>
      </c>
      <c r="F187" s="39">
        <v>74742</v>
      </c>
      <c r="I187" s="38" t="s">
        <v>35</v>
      </c>
      <c r="J187" s="38" t="s">
        <v>33</v>
      </c>
      <c r="K187" s="38">
        <v>3259</v>
      </c>
      <c r="L187" s="38" t="s">
        <v>34</v>
      </c>
      <c r="M187" s="39">
        <v>7</v>
      </c>
      <c r="N187" s="39">
        <v>22770</v>
      </c>
    </row>
    <row r="188" spans="1:14" x14ac:dyDescent="0.2">
      <c r="A188" s="38" t="s">
        <v>35</v>
      </c>
      <c r="B188" s="38" t="s">
        <v>33</v>
      </c>
      <c r="C188" s="39">
        <v>3279</v>
      </c>
      <c r="D188" s="38" t="s">
        <v>27</v>
      </c>
      <c r="E188" s="39">
        <v>31</v>
      </c>
      <c r="F188" s="39">
        <v>101336</v>
      </c>
      <c r="I188" s="38" t="s">
        <v>35</v>
      </c>
      <c r="J188" s="38" t="s">
        <v>33</v>
      </c>
      <c r="K188" s="38">
        <v>3279</v>
      </c>
      <c r="L188" s="38" t="s">
        <v>34</v>
      </c>
      <c r="M188" s="39">
        <v>14</v>
      </c>
      <c r="N188" s="39">
        <v>45801</v>
      </c>
    </row>
    <row r="189" spans="1:14" x14ac:dyDescent="0.2">
      <c r="A189" s="38" t="s">
        <v>35</v>
      </c>
      <c r="B189" s="38" t="s">
        <v>33</v>
      </c>
      <c r="C189" s="39">
        <v>3299</v>
      </c>
      <c r="D189" s="38" t="s">
        <v>27</v>
      </c>
      <c r="E189" s="39">
        <v>28</v>
      </c>
      <c r="F189" s="39">
        <v>92056</v>
      </c>
      <c r="I189" s="38" t="s">
        <v>35</v>
      </c>
      <c r="J189" s="38" t="s">
        <v>33</v>
      </c>
      <c r="K189" s="38">
        <v>3299</v>
      </c>
      <c r="L189" s="38" t="s">
        <v>34</v>
      </c>
      <c r="M189" s="39">
        <v>15</v>
      </c>
      <c r="N189" s="39">
        <v>49358</v>
      </c>
    </row>
    <row r="190" spans="1:14" x14ac:dyDescent="0.2">
      <c r="A190" s="38" t="s">
        <v>35</v>
      </c>
      <c r="B190" s="38" t="s">
        <v>33</v>
      </c>
      <c r="C190" s="39">
        <v>3319</v>
      </c>
      <c r="D190" s="38" t="s">
        <v>27</v>
      </c>
      <c r="E190" s="39">
        <v>24</v>
      </c>
      <c r="F190" s="39">
        <v>79422</v>
      </c>
      <c r="I190" s="38" t="s">
        <v>35</v>
      </c>
      <c r="J190" s="38" t="s">
        <v>33</v>
      </c>
      <c r="K190" s="38">
        <v>3319</v>
      </c>
      <c r="L190" s="38" t="s">
        <v>34</v>
      </c>
      <c r="M190" s="39">
        <v>7</v>
      </c>
      <c r="N190" s="39">
        <v>23151</v>
      </c>
    </row>
    <row r="191" spans="1:14" x14ac:dyDescent="0.2">
      <c r="A191" s="38" t="s">
        <v>35</v>
      </c>
      <c r="B191" s="38" t="s">
        <v>33</v>
      </c>
      <c r="C191" s="39">
        <v>3339</v>
      </c>
      <c r="D191" s="38" t="s">
        <v>27</v>
      </c>
      <c r="E191" s="39">
        <v>19</v>
      </c>
      <c r="F191" s="39">
        <v>63272</v>
      </c>
      <c r="I191" s="38" t="s">
        <v>35</v>
      </c>
      <c r="J191" s="38" t="s">
        <v>33</v>
      </c>
      <c r="K191" s="38">
        <v>3339</v>
      </c>
      <c r="L191" s="38" t="s">
        <v>34</v>
      </c>
      <c r="M191" s="39">
        <v>10</v>
      </c>
      <c r="N191" s="39">
        <v>33292</v>
      </c>
    </row>
    <row r="192" spans="1:14" x14ac:dyDescent="0.2">
      <c r="A192" s="38" t="s">
        <v>35</v>
      </c>
      <c r="B192" s="38" t="s">
        <v>33</v>
      </c>
      <c r="C192" s="39">
        <v>3359</v>
      </c>
      <c r="D192" s="38" t="s">
        <v>27</v>
      </c>
      <c r="E192" s="39">
        <v>28</v>
      </c>
      <c r="F192" s="39">
        <v>93814</v>
      </c>
      <c r="I192" s="38" t="s">
        <v>35</v>
      </c>
      <c r="J192" s="38" t="s">
        <v>33</v>
      </c>
      <c r="K192" s="38">
        <v>3359</v>
      </c>
      <c r="L192" s="38" t="s">
        <v>34</v>
      </c>
      <c r="M192" s="39">
        <v>9</v>
      </c>
      <c r="N192" s="39">
        <v>30137</v>
      </c>
    </row>
    <row r="193" spans="1:14" x14ac:dyDescent="0.2">
      <c r="A193" s="38" t="s">
        <v>35</v>
      </c>
      <c r="B193" s="38" t="s">
        <v>33</v>
      </c>
      <c r="C193" s="39">
        <v>3379</v>
      </c>
      <c r="D193" s="38" t="s">
        <v>27</v>
      </c>
      <c r="E193" s="39">
        <v>23</v>
      </c>
      <c r="F193" s="39">
        <v>77461</v>
      </c>
      <c r="I193" s="38" t="s">
        <v>35</v>
      </c>
      <c r="J193" s="38" t="s">
        <v>33</v>
      </c>
      <c r="K193" s="38">
        <v>3379</v>
      </c>
      <c r="L193" s="38" t="s">
        <v>34</v>
      </c>
      <c r="M193" s="39">
        <v>10</v>
      </c>
      <c r="N193" s="39">
        <v>33690</v>
      </c>
    </row>
    <row r="194" spans="1:14" x14ac:dyDescent="0.2">
      <c r="A194" s="38" t="s">
        <v>35</v>
      </c>
      <c r="B194" s="38" t="s">
        <v>33</v>
      </c>
      <c r="C194" s="39">
        <v>3399</v>
      </c>
      <c r="D194" s="38" t="s">
        <v>27</v>
      </c>
      <c r="E194" s="39">
        <v>24</v>
      </c>
      <c r="F194" s="39">
        <v>81339</v>
      </c>
      <c r="I194" s="38" t="s">
        <v>35</v>
      </c>
      <c r="J194" s="38" t="s">
        <v>33</v>
      </c>
      <c r="K194" s="38">
        <v>3399</v>
      </c>
      <c r="L194" s="38" t="s">
        <v>34</v>
      </c>
      <c r="M194" s="39">
        <v>8</v>
      </c>
      <c r="N194" s="39">
        <v>27133</v>
      </c>
    </row>
    <row r="195" spans="1:14" x14ac:dyDescent="0.2">
      <c r="A195" s="38" t="s">
        <v>35</v>
      </c>
      <c r="B195" s="38" t="s">
        <v>33</v>
      </c>
      <c r="C195" s="39">
        <v>3419</v>
      </c>
      <c r="D195" s="38" t="s">
        <v>27</v>
      </c>
      <c r="E195" s="39">
        <v>19</v>
      </c>
      <c r="F195" s="39">
        <v>64748</v>
      </c>
      <c r="I195" s="38" t="s">
        <v>35</v>
      </c>
      <c r="J195" s="38" t="s">
        <v>33</v>
      </c>
      <c r="K195" s="38">
        <v>3419</v>
      </c>
      <c r="L195" s="38" t="s">
        <v>34</v>
      </c>
      <c r="M195" s="39">
        <v>12</v>
      </c>
      <c r="N195" s="39">
        <v>40934</v>
      </c>
    </row>
    <row r="196" spans="1:14" x14ac:dyDescent="0.2">
      <c r="A196" s="38" t="s">
        <v>35</v>
      </c>
      <c r="B196" s="38" t="s">
        <v>33</v>
      </c>
      <c r="C196" s="39">
        <v>3439</v>
      </c>
      <c r="D196" s="38" t="s">
        <v>27</v>
      </c>
      <c r="E196" s="39">
        <v>18</v>
      </c>
      <c r="F196" s="39">
        <v>61746</v>
      </c>
      <c r="I196" s="38" t="s">
        <v>35</v>
      </c>
      <c r="J196" s="38" t="s">
        <v>33</v>
      </c>
      <c r="K196" s="38">
        <v>3439</v>
      </c>
      <c r="L196" s="38" t="s">
        <v>34</v>
      </c>
      <c r="M196" s="39">
        <v>8</v>
      </c>
      <c r="N196" s="39">
        <v>27431</v>
      </c>
    </row>
    <row r="197" spans="1:14" x14ac:dyDescent="0.2">
      <c r="A197" s="38" t="s">
        <v>35</v>
      </c>
      <c r="B197" s="38" t="s">
        <v>33</v>
      </c>
      <c r="C197" s="39">
        <v>3459</v>
      </c>
      <c r="D197" s="38" t="s">
        <v>27</v>
      </c>
      <c r="E197" s="39">
        <v>25</v>
      </c>
      <c r="F197" s="39">
        <v>86157</v>
      </c>
      <c r="I197" s="38" t="s">
        <v>35</v>
      </c>
      <c r="J197" s="38" t="s">
        <v>33</v>
      </c>
      <c r="K197" s="38">
        <v>3459</v>
      </c>
      <c r="L197" s="38" t="s">
        <v>34</v>
      </c>
      <c r="M197" s="39">
        <v>6</v>
      </c>
      <c r="N197" s="39">
        <v>20695</v>
      </c>
    </row>
    <row r="198" spans="1:14" x14ac:dyDescent="0.2">
      <c r="A198" s="38" t="s">
        <v>35</v>
      </c>
      <c r="B198" s="38" t="s">
        <v>33</v>
      </c>
      <c r="C198" s="39">
        <v>3479</v>
      </c>
      <c r="D198" s="38" t="s">
        <v>27</v>
      </c>
      <c r="E198" s="39">
        <v>26</v>
      </c>
      <c r="F198" s="39">
        <v>90199</v>
      </c>
      <c r="I198" s="38" t="s">
        <v>35</v>
      </c>
      <c r="J198" s="38" t="s">
        <v>33</v>
      </c>
      <c r="K198" s="38">
        <v>3479</v>
      </c>
      <c r="L198" s="38" t="s">
        <v>34</v>
      </c>
      <c r="M198" s="39">
        <v>5</v>
      </c>
      <c r="N198" s="39">
        <v>17334</v>
      </c>
    </row>
    <row r="199" spans="1:14" x14ac:dyDescent="0.2">
      <c r="A199" s="38" t="s">
        <v>35</v>
      </c>
      <c r="B199" s="38" t="s">
        <v>33</v>
      </c>
      <c r="C199" s="39">
        <v>3499</v>
      </c>
      <c r="D199" s="38" t="s">
        <v>27</v>
      </c>
      <c r="E199" s="39">
        <v>20</v>
      </c>
      <c r="F199" s="39">
        <v>69791</v>
      </c>
      <c r="I199" s="38" t="s">
        <v>35</v>
      </c>
      <c r="J199" s="38" t="s">
        <v>33</v>
      </c>
      <c r="K199" s="38">
        <v>3499</v>
      </c>
      <c r="L199" s="38" t="s">
        <v>34</v>
      </c>
      <c r="M199" s="39">
        <v>2</v>
      </c>
      <c r="N199" s="39">
        <v>6983</v>
      </c>
    </row>
    <row r="200" spans="1:14" x14ac:dyDescent="0.2">
      <c r="A200" s="38" t="s">
        <v>35</v>
      </c>
      <c r="B200" s="38" t="s">
        <v>33</v>
      </c>
      <c r="C200" s="39">
        <v>3519</v>
      </c>
      <c r="D200" s="38" t="s">
        <v>27</v>
      </c>
      <c r="E200" s="39">
        <v>26</v>
      </c>
      <c r="F200" s="39">
        <v>91225</v>
      </c>
      <c r="I200" s="38" t="s">
        <v>35</v>
      </c>
      <c r="J200" s="38" t="s">
        <v>33</v>
      </c>
      <c r="K200" s="38">
        <v>3519</v>
      </c>
      <c r="L200" s="38" t="s">
        <v>34</v>
      </c>
      <c r="M200" s="39">
        <v>3</v>
      </c>
      <c r="N200" s="39">
        <v>10530</v>
      </c>
    </row>
    <row r="201" spans="1:14" x14ac:dyDescent="0.2">
      <c r="A201" s="38" t="s">
        <v>35</v>
      </c>
      <c r="B201" s="38" t="s">
        <v>33</v>
      </c>
      <c r="C201" s="39">
        <v>3539</v>
      </c>
      <c r="D201" s="38" t="s">
        <v>27</v>
      </c>
      <c r="E201" s="39">
        <v>23</v>
      </c>
      <c r="F201" s="39">
        <v>81206</v>
      </c>
      <c r="I201" s="38" t="s">
        <v>35</v>
      </c>
      <c r="J201" s="38" t="s">
        <v>33</v>
      </c>
      <c r="K201" s="38">
        <v>3539</v>
      </c>
      <c r="L201" s="38" t="s">
        <v>34</v>
      </c>
      <c r="M201" s="39">
        <v>4</v>
      </c>
      <c r="N201" s="39">
        <v>14110</v>
      </c>
    </row>
    <row r="202" spans="1:14" x14ac:dyDescent="0.2">
      <c r="A202" s="38" t="s">
        <v>35</v>
      </c>
      <c r="B202" s="38" t="s">
        <v>33</v>
      </c>
      <c r="C202" s="39">
        <v>3559</v>
      </c>
      <c r="D202" s="38" t="s">
        <v>27</v>
      </c>
      <c r="E202" s="39">
        <v>23</v>
      </c>
      <c r="F202" s="39">
        <v>81571</v>
      </c>
      <c r="I202" s="38" t="s">
        <v>35</v>
      </c>
      <c r="J202" s="38" t="s">
        <v>33</v>
      </c>
      <c r="K202" s="38">
        <v>3559</v>
      </c>
      <c r="L202" s="38" t="s">
        <v>34</v>
      </c>
      <c r="M202" s="39">
        <v>3</v>
      </c>
      <c r="N202" s="39">
        <v>10643</v>
      </c>
    </row>
    <row r="203" spans="1:14" x14ac:dyDescent="0.2">
      <c r="A203" s="38" t="s">
        <v>35</v>
      </c>
      <c r="B203" s="38" t="s">
        <v>33</v>
      </c>
      <c r="C203" s="39">
        <v>3579</v>
      </c>
      <c r="D203" s="38" t="s">
        <v>27</v>
      </c>
      <c r="E203" s="39">
        <v>19</v>
      </c>
      <c r="F203" s="39">
        <v>67799</v>
      </c>
      <c r="I203" s="38" t="s">
        <v>35</v>
      </c>
      <c r="J203" s="38" t="s">
        <v>33</v>
      </c>
      <c r="K203" s="38">
        <v>3579</v>
      </c>
      <c r="L203" s="38" t="s">
        <v>34</v>
      </c>
      <c r="M203" s="39">
        <v>5</v>
      </c>
      <c r="N203" s="39">
        <v>17853</v>
      </c>
    </row>
    <row r="204" spans="1:14" x14ac:dyDescent="0.2">
      <c r="A204" s="38" t="s">
        <v>35</v>
      </c>
      <c r="B204" s="38" t="s">
        <v>33</v>
      </c>
      <c r="C204" s="39">
        <v>3599</v>
      </c>
      <c r="D204" s="38" t="s">
        <v>27</v>
      </c>
      <c r="E204" s="39">
        <v>21</v>
      </c>
      <c r="F204" s="39">
        <v>75408</v>
      </c>
      <c r="I204" s="38" t="s">
        <v>35</v>
      </c>
      <c r="J204" s="38" t="s">
        <v>33</v>
      </c>
      <c r="K204" s="38">
        <v>3599</v>
      </c>
      <c r="L204" s="38" t="s">
        <v>34</v>
      </c>
      <c r="M204" s="39">
        <v>9</v>
      </c>
      <c r="N204" s="39">
        <v>32301</v>
      </c>
    </row>
    <row r="205" spans="1:14" x14ac:dyDescent="0.2">
      <c r="A205" s="38" t="s">
        <v>35</v>
      </c>
      <c r="B205" s="38" t="s">
        <v>33</v>
      </c>
      <c r="C205" s="39">
        <v>3619</v>
      </c>
      <c r="D205" s="38" t="s">
        <v>27</v>
      </c>
      <c r="E205" s="39">
        <v>14</v>
      </c>
      <c r="F205" s="39">
        <v>50531</v>
      </c>
      <c r="I205" s="38" t="s">
        <v>35</v>
      </c>
      <c r="J205" s="38" t="s">
        <v>33</v>
      </c>
      <c r="K205" s="38">
        <v>3619</v>
      </c>
      <c r="L205" s="38" t="s">
        <v>34</v>
      </c>
      <c r="M205" s="39">
        <v>9</v>
      </c>
      <c r="N205" s="39">
        <v>32482</v>
      </c>
    </row>
    <row r="206" spans="1:14" x14ac:dyDescent="0.2">
      <c r="A206" s="38" t="s">
        <v>35</v>
      </c>
      <c r="B206" s="38" t="s">
        <v>33</v>
      </c>
      <c r="C206" s="39">
        <v>3639</v>
      </c>
      <c r="D206" s="38" t="s">
        <v>27</v>
      </c>
      <c r="E206" s="39">
        <v>19</v>
      </c>
      <c r="F206" s="39">
        <v>68959</v>
      </c>
      <c r="I206" s="38" t="s">
        <v>35</v>
      </c>
      <c r="J206" s="38" t="s">
        <v>33</v>
      </c>
      <c r="K206" s="38">
        <v>3639</v>
      </c>
      <c r="L206" s="38" t="s">
        <v>34</v>
      </c>
      <c r="M206" s="39">
        <v>14</v>
      </c>
      <c r="N206" s="39">
        <v>50787</v>
      </c>
    </row>
    <row r="207" spans="1:14" x14ac:dyDescent="0.2">
      <c r="A207" s="38" t="s">
        <v>35</v>
      </c>
      <c r="B207" s="38" t="s">
        <v>33</v>
      </c>
      <c r="C207" s="39">
        <v>3659</v>
      </c>
      <c r="D207" s="38" t="s">
        <v>27</v>
      </c>
      <c r="E207" s="39">
        <v>21</v>
      </c>
      <c r="F207" s="39">
        <v>76632</v>
      </c>
      <c r="I207" s="38" t="s">
        <v>35</v>
      </c>
      <c r="J207" s="38" t="s">
        <v>33</v>
      </c>
      <c r="K207" s="38">
        <v>3659</v>
      </c>
      <c r="L207" s="38" t="s">
        <v>34</v>
      </c>
      <c r="M207" s="39">
        <v>4</v>
      </c>
      <c r="N207" s="39">
        <v>14605</v>
      </c>
    </row>
    <row r="208" spans="1:14" x14ac:dyDescent="0.2">
      <c r="A208" s="38" t="s">
        <v>35</v>
      </c>
      <c r="B208" s="38" t="s">
        <v>33</v>
      </c>
      <c r="C208" s="39">
        <v>3679</v>
      </c>
      <c r="D208" s="38" t="s">
        <v>27</v>
      </c>
      <c r="E208" s="39">
        <v>21</v>
      </c>
      <c r="F208" s="39">
        <v>77059</v>
      </c>
      <c r="I208" s="38" t="s">
        <v>35</v>
      </c>
      <c r="J208" s="38" t="s">
        <v>33</v>
      </c>
      <c r="K208" s="38">
        <v>3679</v>
      </c>
      <c r="L208" s="38" t="s">
        <v>34</v>
      </c>
      <c r="M208" s="39">
        <v>7</v>
      </c>
      <c r="N208" s="39">
        <v>25683</v>
      </c>
    </row>
    <row r="209" spans="1:14" x14ac:dyDescent="0.2">
      <c r="A209" s="38" t="s">
        <v>35</v>
      </c>
      <c r="B209" s="38" t="s">
        <v>33</v>
      </c>
      <c r="C209" s="39">
        <v>3699</v>
      </c>
      <c r="D209" s="38" t="s">
        <v>27</v>
      </c>
      <c r="E209" s="39">
        <v>25</v>
      </c>
      <c r="F209" s="39">
        <v>92216</v>
      </c>
      <c r="I209" s="38" t="s">
        <v>35</v>
      </c>
      <c r="J209" s="38" t="s">
        <v>33</v>
      </c>
      <c r="K209" s="38">
        <v>3699</v>
      </c>
      <c r="L209" s="38" t="s">
        <v>34</v>
      </c>
      <c r="M209" s="39">
        <v>5</v>
      </c>
      <c r="N209" s="39">
        <v>18460</v>
      </c>
    </row>
    <row r="210" spans="1:14" x14ac:dyDescent="0.2">
      <c r="A210" s="38" t="s">
        <v>35</v>
      </c>
      <c r="B210" s="38" t="s">
        <v>33</v>
      </c>
      <c r="C210" s="39">
        <v>3719</v>
      </c>
      <c r="D210" s="38" t="s">
        <v>27</v>
      </c>
      <c r="E210" s="39">
        <v>22</v>
      </c>
      <c r="F210" s="39">
        <v>81591</v>
      </c>
      <c r="I210" s="38" t="s">
        <v>35</v>
      </c>
      <c r="J210" s="38" t="s">
        <v>33</v>
      </c>
      <c r="K210" s="38">
        <v>3719</v>
      </c>
      <c r="L210" s="38" t="s">
        <v>34</v>
      </c>
      <c r="M210" s="39">
        <v>7</v>
      </c>
      <c r="N210" s="39">
        <v>25949</v>
      </c>
    </row>
    <row r="211" spans="1:14" x14ac:dyDescent="0.2">
      <c r="A211" s="38" t="s">
        <v>35</v>
      </c>
      <c r="B211" s="38" t="s">
        <v>33</v>
      </c>
      <c r="C211" s="39">
        <v>3739</v>
      </c>
      <c r="D211" s="38" t="s">
        <v>27</v>
      </c>
      <c r="E211" s="39">
        <v>13</v>
      </c>
      <c r="F211" s="39">
        <v>48520</v>
      </c>
      <c r="I211" s="38" t="s">
        <v>35</v>
      </c>
      <c r="J211" s="38" t="s">
        <v>33</v>
      </c>
      <c r="K211" s="38">
        <v>3739</v>
      </c>
      <c r="L211" s="38" t="s">
        <v>34</v>
      </c>
      <c r="M211" s="39">
        <v>8</v>
      </c>
      <c r="N211" s="39">
        <v>29815</v>
      </c>
    </row>
    <row r="212" spans="1:14" x14ac:dyDescent="0.2">
      <c r="A212" s="38" t="s">
        <v>35</v>
      </c>
      <c r="B212" s="38" t="s">
        <v>33</v>
      </c>
      <c r="C212" s="39">
        <v>3759</v>
      </c>
      <c r="D212" s="38" t="s">
        <v>27</v>
      </c>
      <c r="E212" s="39">
        <v>18</v>
      </c>
      <c r="F212" s="39">
        <v>67453</v>
      </c>
      <c r="I212" s="38" t="s">
        <v>35</v>
      </c>
      <c r="J212" s="38" t="s">
        <v>33</v>
      </c>
      <c r="K212" s="38">
        <v>3759</v>
      </c>
      <c r="L212" s="38" t="s">
        <v>34</v>
      </c>
      <c r="M212" s="39">
        <v>4</v>
      </c>
      <c r="N212" s="39">
        <v>15001</v>
      </c>
    </row>
    <row r="213" spans="1:14" x14ac:dyDescent="0.2">
      <c r="A213" s="38" t="s">
        <v>35</v>
      </c>
      <c r="B213" s="38" t="s">
        <v>33</v>
      </c>
      <c r="C213" s="39">
        <v>3779</v>
      </c>
      <c r="D213" s="38" t="s">
        <v>27</v>
      </c>
      <c r="E213" s="39">
        <v>15</v>
      </c>
      <c r="F213" s="39">
        <v>56564</v>
      </c>
      <c r="I213" s="38" t="s">
        <v>35</v>
      </c>
      <c r="J213" s="38" t="s">
        <v>33</v>
      </c>
      <c r="K213" s="38">
        <v>3779</v>
      </c>
      <c r="L213" s="38" t="s">
        <v>34</v>
      </c>
      <c r="M213" s="39">
        <v>8</v>
      </c>
      <c r="N213" s="39">
        <v>30161</v>
      </c>
    </row>
    <row r="214" spans="1:14" x14ac:dyDescent="0.2">
      <c r="A214" s="38" t="s">
        <v>35</v>
      </c>
      <c r="B214" s="38" t="s">
        <v>33</v>
      </c>
      <c r="C214" s="39">
        <v>3799</v>
      </c>
      <c r="D214" s="38" t="s">
        <v>27</v>
      </c>
      <c r="E214" s="39">
        <v>18</v>
      </c>
      <c r="F214" s="39">
        <v>68179</v>
      </c>
      <c r="I214" s="38" t="s">
        <v>35</v>
      </c>
      <c r="J214" s="38" t="s">
        <v>33</v>
      </c>
      <c r="K214" s="38">
        <v>3799</v>
      </c>
      <c r="L214" s="38" t="s">
        <v>34</v>
      </c>
      <c r="M214" s="39">
        <v>6</v>
      </c>
      <c r="N214" s="39">
        <v>22739</v>
      </c>
    </row>
    <row r="215" spans="1:14" x14ac:dyDescent="0.2">
      <c r="A215" s="38" t="s">
        <v>35</v>
      </c>
      <c r="B215" s="38" t="s">
        <v>33</v>
      </c>
      <c r="C215" s="39">
        <v>3819</v>
      </c>
      <c r="D215" s="38" t="s">
        <v>27</v>
      </c>
      <c r="E215" s="39">
        <v>25</v>
      </c>
      <c r="F215" s="39">
        <v>95253</v>
      </c>
      <c r="I215" s="38" t="s">
        <v>35</v>
      </c>
      <c r="J215" s="38" t="s">
        <v>33</v>
      </c>
      <c r="K215" s="38">
        <v>3819</v>
      </c>
      <c r="L215" s="38" t="s">
        <v>34</v>
      </c>
      <c r="M215" s="39">
        <v>6</v>
      </c>
      <c r="N215" s="39">
        <v>22867</v>
      </c>
    </row>
    <row r="216" spans="1:14" x14ac:dyDescent="0.2">
      <c r="A216" s="38" t="s">
        <v>35</v>
      </c>
      <c r="B216" s="38" t="s">
        <v>33</v>
      </c>
      <c r="C216" s="39">
        <v>3839</v>
      </c>
      <c r="D216" s="38" t="s">
        <v>27</v>
      </c>
      <c r="E216" s="39">
        <v>17</v>
      </c>
      <c r="F216" s="39">
        <v>65069</v>
      </c>
      <c r="I216" s="38" t="s">
        <v>35</v>
      </c>
      <c r="J216" s="38" t="s">
        <v>33</v>
      </c>
      <c r="K216" s="38">
        <v>3839</v>
      </c>
      <c r="L216" s="38" t="s">
        <v>34</v>
      </c>
      <c r="M216" s="39">
        <v>6</v>
      </c>
      <c r="N216" s="39">
        <v>22961</v>
      </c>
    </row>
    <row r="217" spans="1:14" x14ac:dyDescent="0.2">
      <c r="A217" s="38" t="s">
        <v>35</v>
      </c>
      <c r="B217" s="38" t="s">
        <v>33</v>
      </c>
      <c r="C217" s="39">
        <v>3859</v>
      </c>
      <c r="D217" s="38" t="s">
        <v>27</v>
      </c>
      <c r="E217" s="39">
        <v>19</v>
      </c>
      <c r="F217" s="39">
        <v>73158</v>
      </c>
      <c r="I217" s="38" t="s">
        <v>35</v>
      </c>
      <c r="J217" s="38" t="s">
        <v>33</v>
      </c>
      <c r="K217" s="38">
        <v>3859</v>
      </c>
      <c r="L217" s="38" t="s">
        <v>34</v>
      </c>
      <c r="M217" s="39">
        <v>4</v>
      </c>
      <c r="N217" s="39">
        <v>15389</v>
      </c>
    </row>
    <row r="218" spans="1:14" x14ac:dyDescent="0.2">
      <c r="A218" s="38" t="s">
        <v>35</v>
      </c>
      <c r="B218" s="38" t="s">
        <v>33</v>
      </c>
      <c r="C218" s="39">
        <v>3879</v>
      </c>
      <c r="D218" s="38" t="s">
        <v>27</v>
      </c>
      <c r="E218" s="39">
        <v>21</v>
      </c>
      <c r="F218" s="39">
        <v>81289</v>
      </c>
      <c r="I218" s="38" t="s">
        <v>35</v>
      </c>
      <c r="J218" s="38" t="s">
        <v>33</v>
      </c>
      <c r="K218" s="38">
        <v>3879</v>
      </c>
      <c r="L218" s="38" t="s">
        <v>34</v>
      </c>
      <c r="M218" s="39">
        <v>5</v>
      </c>
      <c r="N218" s="39">
        <v>19343</v>
      </c>
    </row>
    <row r="219" spans="1:14" x14ac:dyDescent="0.2">
      <c r="A219" s="38" t="s">
        <v>35</v>
      </c>
      <c r="B219" s="38" t="s">
        <v>33</v>
      </c>
      <c r="C219" s="39">
        <v>3899</v>
      </c>
      <c r="D219" s="38" t="s">
        <v>27</v>
      </c>
      <c r="E219" s="39">
        <v>22</v>
      </c>
      <c r="F219" s="39">
        <v>85575</v>
      </c>
      <c r="I219" s="38" t="s">
        <v>35</v>
      </c>
      <c r="J219" s="38" t="s">
        <v>33</v>
      </c>
      <c r="K219" s="38">
        <v>3899</v>
      </c>
      <c r="L219" s="38" t="s">
        <v>34</v>
      </c>
      <c r="M219" s="39">
        <v>5</v>
      </c>
      <c r="N219" s="39">
        <v>19442</v>
      </c>
    </row>
    <row r="220" spans="1:14" x14ac:dyDescent="0.2">
      <c r="A220" s="38" t="s">
        <v>35</v>
      </c>
      <c r="B220" s="38" t="s">
        <v>33</v>
      </c>
      <c r="C220" s="39">
        <v>3919</v>
      </c>
      <c r="D220" s="38" t="s">
        <v>27</v>
      </c>
      <c r="E220" s="39">
        <v>13</v>
      </c>
      <c r="F220" s="39">
        <v>50812</v>
      </c>
      <c r="I220" s="38" t="s">
        <v>35</v>
      </c>
      <c r="J220" s="38" t="s">
        <v>33</v>
      </c>
      <c r="K220" s="38">
        <v>3919</v>
      </c>
      <c r="L220" s="38" t="s">
        <v>34</v>
      </c>
      <c r="M220" s="39">
        <v>4</v>
      </c>
      <c r="N220" s="39">
        <v>15653</v>
      </c>
    </row>
    <row r="221" spans="1:14" x14ac:dyDescent="0.2">
      <c r="A221" s="38" t="s">
        <v>35</v>
      </c>
      <c r="B221" s="38" t="s">
        <v>33</v>
      </c>
      <c r="C221" s="39">
        <v>3939</v>
      </c>
      <c r="D221" s="38" t="s">
        <v>27</v>
      </c>
      <c r="E221" s="39">
        <v>10</v>
      </c>
      <c r="F221" s="39">
        <v>39298</v>
      </c>
      <c r="I221" s="38" t="s">
        <v>35</v>
      </c>
      <c r="J221" s="38" t="s">
        <v>33</v>
      </c>
      <c r="K221" s="38">
        <v>3939</v>
      </c>
      <c r="L221" s="38" t="s">
        <v>34</v>
      </c>
      <c r="M221" s="39">
        <v>3</v>
      </c>
      <c r="N221" s="39">
        <v>11805</v>
      </c>
    </row>
    <row r="222" spans="1:14" x14ac:dyDescent="0.2">
      <c r="A222" s="38" t="s">
        <v>35</v>
      </c>
      <c r="B222" s="38" t="s">
        <v>33</v>
      </c>
      <c r="C222" s="39">
        <v>3959</v>
      </c>
      <c r="D222" s="38" t="s">
        <v>27</v>
      </c>
      <c r="E222" s="39">
        <v>18</v>
      </c>
      <c r="F222" s="39">
        <v>71065</v>
      </c>
      <c r="I222" s="38" t="s">
        <v>35</v>
      </c>
      <c r="J222" s="38" t="s">
        <v>33</v>
      </c>
      <c r="K222" s="38">
        <v>3959</v>
      </c>
      <c r="L222" s="38" t="s">
        <v>34</v>
      </c>
      <c r="M222" s="39">
        <v>5</v>
      </c>
      <c r="N222" s="39">
        <v>19723</v>
      </c>
    </row>
    <row r="223" spans="1:14" x14ac:dyDescent="0.2">
      <c r="A223" s="38" t="s">
        <v>35</v>
      </c>
      <c r="B223" s="38" t="s">
        <v>33</v>
      </c>
      <c r="C223" s="39">
        <v>3979</v>
      </c>
      <c r="D223" s="38" t="s">
        <v>27</v>
      </c>
      <c r="E223" s="39">
        <v>16</v>
      </c>
      <c r="F223" s="39">
        <v>63500</v>
      </c>
      <c r="I223" s="38" t="s">
        <v>35</v>
      </c>
      <c r="J223" s="38" t="s">
        <v>33</v>
      </c>
      <c r="K223" s="38">
        <v>3979</v>
      </c>
      <c r="L223" s="38" t="s">
        <v>34</v>
      </c>
      <c r="M223" s="39">
        <v>6</v>
      </c>
      <c r="N223" s="39">
        <v>23810</v>
      </c>
    </row>
    <row r="224" spans="1:14" x14ac:dyDescent="0.2">
      <c r="A224" s="38" t="s">
        <v>35</v>
      </c>
      <c r="B224" s="38" t="s">
        <v>33</v>
      </c>
      <c r="C224" s="39">
        <v>3999</v>
      </c>
      <c r="D224" s="38" t="s">
        <v>27</v>
      </c>
      <c r="E224" s="39">
        <v>14</v>
      </c>
      <c r="F224" s="39">
        <v>55865</v>
      </c>
      <c r="I224" s="38" t="s">
        <v>35</v>
      </c>
      <c r="J224" s="38" t="s">
        <v>33</v>
      </c>
      <c r="K224" s="38">
        <v>3999</v>
      </c>
      <c r="L224" s="38" t="s">
        <v>34</v>
      </c>
      <c r="M224" s="39">
        <v>5</v>
      </c>
      <c r="N224" s="39">
        <v>19921</v>
      </c>
    </row>
    <row r="225" spans="1:14" x14ac:dyDescent="0.2">
      <c r="A225" s="38" t="s">
        <v>35</v>
      </c>
      <c r="B225" s="38" t="s">
        <v>33</v>
      </c>
      <c r="C225" s="39">
        <v>4019</v>
      </c>
      <c r="D225" s="38" t="s">
        <v>27</v>
      </c>
      <c r="E225" s="39">
        <v>20</v>
      </c>
      <c r="F225" s="39">
        <v>80203</v>
      </c>
      <c r="I225" s="38" t="s">
        <v>35</v>
      </c>
      <c r="J225" s="38" t="s">
        <v>33</v>
      </c>
      <c r="K225" s="38">
        <v>4019</v>
      </c>
      <c r="L225" s="38" t="s">
        <v>34</v>
      </c>
      <c r="M225" s="39">
        <v>3</v>
      </c>
      <c r="N225" s="39">
        <v>12002</v>
      </c>
    </row>
    <row r="226" spans="1:14" x14ac:dyDescent="0.2">
      <c r="A226" s="38" t="s">
        <v>35</v>
      </c>
      <c r="B226" s="38" t="s">
        <v>33</v>
      </c>
      <c r="C226" s="39">
        <v>4039</v>
      </c>
      <c r="D226" s="38" t="s">
        <v>27</v>
      </c>
      <c r="E226" s="39">
        <v>24</v>
      </c>
      <c r="F226" s="39">
        <v>96677</v>
      </c>
      <c r="I226" s="38" t="s">
        <v>35</v>
      </c>
      <c r="J226" s="38" t="s">
        <v>33</v>
      </c>
      <c r="K226" s="38">
        <v>4039</v>
      </c>
      <c r="L226" s="38" t="s">
        <v>34</v>
      </c>
      <c r="M226" s="39">
        <v>10</v>
      </c>
      <c r="N226" s="39">
        <v>40297</v>
      </c>
    </row>
    <row r="227" spans="1:14" x14ac:dyDescent="0.2">
      <c r="A227" s="38" t="s">
        <v>35</v>
      </c>
      <c r="B227" s="38" t="s">
        <v>33</v>
      </c>
      <c r="C227" s="39">
        <v>4059</v>
      </c>
      <c r="D227" s="38" t="s">
        <v>27</v>
      </c>
      <c r="E227" s="39">
        <v>15</v>
      </c>
      <c r="F227" s="39">
        <v>60727</v>
      </c>
      <c r="I227" s="38" t="s">
        <v>35</v>
      </c>
      <c r="J227" s="38" t="s">
        <v>33</v>
      </c>
      <c r="K227" s="38">
        <v>4059</v>
      </c>
      <c r="L227" s="38" t="s">
        <v>34</v>
      </c>
      <c r="M227" s="39">
        <v>6</v>
      </c>
      <c r="N227" s="39">
        <v>24306</v>
      </c>
    </row>
    <row r="228" spans="1:14" x14ac:dyDescent="0.2">
      <c r="A228" s="38" t="s">
        <v>35</v>
      </c>
      <c r="B228" s="38" t="s">
        <v>33</v>
      </c>
      <c r="C228" s="39">
        <v>4079</v>
      </c>
      <c r="D228" s="38" t="s">
        <v>27</v>
      </c>
      <c r="E228" s="39">
        <v>17</v>
      </c>
      <c r="F228" s="39">
        <v>69143</v>
      </c>
      <c r="I228" s="38" t="s">
        <v>35</v>
      </c>
      <c r="J228" s="38" t="s">
        <v>33</v>
      </c>
      <c r="K228" s="38">
        <v>4079</v>
      </c>
      <c r="L228" s="38" t="s">
        <v>34</v>
      </c>
      <c r="M228" s="39">
        <v>6</v>
      </c>
      <c r="N228" s="39">
        <v>24420</v>
      </c>
    </row>
    <row r="229" spans="1:14" x14ac:dyDescent="0.2">
      <c r="A229" s="38" t="s">
        <v>35</v>
      </c>
      <c r="B229" s="38" t="s">
        <v>33</v>
      </c>
      <c r="C229" s="39">
        <v>4099</v>
      </c>
      <c r="D229" s="38" t="s">
        <v>27</v>
      </c>
      <c r="E229" s="39">
        <v>15</v>
      </c>
      <c r="F229" s="39">
        <v>61378</v>
      </c>
      <c r="I229" s="38" t="s">
        <v>35</v>
      </c>
      <c r="J229" s="38" t="s">
        <v>33</v>
      </c>
      <c r="K229" s="38">
        <v>4099</v>
      </c>
      <c r="L229" s="38" t="s">
        <v>34</v>
      </c>
      <c r="M229" s="39">
        <v>4</v>
      </c>
      <c r="N229" s="39">
        <v>16369</v>
      </c>
    </row>
    <row r="230" spans="1:14" x14ac:dyDescent="0.2">
      <c r="A230" s="38" t="s">
        <v>35</v>
      </c>
      <c r="B230" s="38" t="s">
        <v>33</v>
      </c>
      <c r="C230" s="39">
        <v>4119</v>
      </c>
      <c r="D230" s="38" t="s">
        <v>27</v>
      </c>
      <c r="E230" s="39">
        <v>17</v>
      </c>
      <c r="F230" s="39">
        <v>69861</v>
      </c>
      <c r="I230" s="38" t="s">
        <v>35</v>
      </c>
      <c r="J230" s="38" t="s">
        <v>33</v>
      </c>
      <c r="K230" s="38">
        <v>4119</v>
      </c>
      <c r="L230" s="38" t="s">
        <v>34</v>
      </c>
      <c r="M230" s="39">
        <v>5</v>
      </c>
      <c r="N230" s="39">
        <v>20552</v>
      </c>
    </row>
    <row r="231" spans="1:14" x14ac:dyDescent="0.2">
      <c r="A231" s="38" t="s">
        <v>35</v>
      </c>
      <c r="B231" s="38" t="s">
        <v>33</v>
      </c>
      <c r="C231" s="39">
        <v>4139</v>
      </c>
      <c r="D231" s="38" t="s">
        <v>27</v>
      </c>
      <c r="E231" s="39">
        <v>12</v>
      </c>
      <c r="F231" s="39">
        <v>49536</v>
      </c>
      <c r="I231" s="38" t="s">
        <v>35</v>
      </c>
      <c r="J231" s="38" t="s">
        <v>33</v>
      </c>
      <c r="K231" s="38">
        <v>4139</v>
      </c>
      <c r="L231" s="38" t="s">
        <v>34</v>
      </c>
      <c r="M231" s="39">
        <v>7</v>
      </c>
      <c r="N231" s="39">
        <v>28889</v>
      </c>
    </row>
    <row r="232" spans="1:14" x14ac:dyDescent="0.2">
      <c r="A232" s="38" t="s">
        <v>35</v>
      </c>
      <c r="B232" s="38" t="s">
        <v>33</v>
      </c>
      <c r="C232" s="39">
        <v>4159</v>
      </c>
      <c r="D232" s="38" t="s">
        <v>27</v>
      </c>
      <c r="E232" s="39">
        <v>19</v>
      </c>
      <c r="F232" s="39">
        <v>78833</v>
      </c>
      <c r="I232" s="38" t="s">
        <v>35</v>
      </c>
      <c r="J232" s="38" t="s">
        <v>33</v>
      </c>
      <c r="K232" s="38">
        <v>4159</v>
      </c>
      <c r="L232" s="38" t="s">
        <v>34</v>
      </c>
      <c r="M232" s="39">
        <v>8</v>
      </c>
      <c r="N232" s="39">
        <v>33194</v>
      </c>
    </row>
    <row r="233" spans="1:14" x14ac:dyDescent="0.2">
      <c r="A233" s="38" t="s">
        <v>35</v>
      </c>
      <c r="B233" s="38" t="s">
        <v>33</v>
      </c>
      <c r="C233" s="39">
        <v>4179</v>
      </c>
      <c r="D233" s="38" t="s">
        <v>27</v>
      </c>
      <c r="E233" s="39">
        <v>15</v>
      </c>
      <c r="F233" s="39">
        <v>62540</v>
      </c>
      <c r="I233" s="38" t="s">
        <v>35</v>
      </c>
      <c r="J233" s="38" t="s">
        <v>33</v>
      </c>
      <c r="K233" s="38">
        <v>4179</v>
      </c>
      <c r="L233" s="38" t="s">
        <v>34</v>
      </c>
      <c r="M233" s="39">
        <v>5</v>
      </c>
      <c r="N233" s="39">
        <v>20853</v>
      </c>
    </row>
    <row r="234" spans="1:14" x14ac:dyDescent="0.2">
      <c r="A234" s="38" t="s">
        <v>35</v>
      </c>
      <c r="B234" s="38" t="s">
        <v>33</v>
      </c>
      <c r="C234" s="39">
        <v>4199</v>
      </c>
      <c r="D234" s="38" t="s">
        <v>27</v>
      </c>
      <c r="E234" s="39">
        <v>13</v>
      </c>
      <c r="F234" s="39">
        <v>54482</v>
      </c>
      <c r="I234" s="38" t="s">
        <v>35</v>
      </c>
      <c r="J234" s="38" t="s">
        <v>33</v>
      </c>
      <c r="K234" s="38">
        <v>4199</v>
      </c>
      <c r="L234" s="38" t="s">
        <v>34</v>
      </c>
      <c r="M234" s="39">
        <v>2</v>
      </c>
      <c r="N234" s="39">
        <v>8378</v>
      </c>
    </row>
    <row r="235" spans="1:14" x14ac:dyDescent="0.2">
      <c r="A235" s="38" t="s">
        <v>35</v>
      </c>
      <c r="B235" s="38" t="s">
        <v>33</v>
      </c>
      <c r="C235" s="39">
        <v>4219</v>
      </c>
      <c r="D235" s="38" t="s">
        <v>27</v>
      </c>
      <c r="E235" s="39">
        <v>5</v>
      </c>
      <c r="F235" s="39">
        <v>21018</v>
      </c>
      <c r="I235" s="38" t="s">
        <v>35</v>
      </c>
      <c r="J235" s="38" t="s">
        <v>33</v>
      </c>
      <c r="K235" s="38">
        <v>4219</v>
      </c>
      <c r="L235" s="38" t="s">
        <v>34</v>
      </c>
      <c r="M235" s="39">
        <v>6</v>
      </c>
      <c r="N235" s="39">
        <v>25255</v>
      </c>
    </row>
    <row r="236" spans="1:14" x14ac:dyDescent="0.2">
      <c r="A236" s="38" t="s">
        <v>35</v>
      </c>
      <c r="B236" s="38" t="s">
        <v>33</v>
      </c>
      <c r="C236" s="39">
        <v>4239</v>
      </c>
      <c r="D236" s="38" t="s">
        <v>27</v>
      </c>
      <c r="E236" s="39">
        <v>17</v>
      </c>
      <c r="F236" s="39">
        <v>71907</v>
      </c>
      <c r="I236" s="38" t="s">
        <v>35</v>
      </c>
      <c r="J236" s="38" t="s">
        <v>33</v>
      </c>
      <c r="K236" s="38">
        <v>4239</v>
      </c>
      <c r="L236" s="38" t="s">
        <v>34</v>
      </c>
      <c r="M236" s="39">
        <v>2</v>
      </c>
      <c r="N236" s="39">
        <v>8470</v>
      </c>
    </row>
    <row r="237" spans="1:14" x14ac:dyDescent="0.2">
      <c r="A237" s="38" t="s">
        <v>35</v>
      </c>
      <c r="B237" s="38" t="s">
        <v>33</v>
      </c>
      <c r="C237" s="39">
        <v>4259</v>
      </c>
      <c r="D237" s="38" t="s">
        <v>27</v>
      </c>
      <c r="E237" s="39">
        <v>22</v>
      </c>
      <c r="F237" s="39">
        <v>93480</v>
      </c>
      <c r="I237" s="38" t="s">
        <v>35</v>
      </c>
      <c r="J237" s="38" t="s">
        <v>33</v>
      </c>
      <c r="K237" s="38">
        <v>4259</v>
      </c>
      <c r="L237" s="38" t="s">
        <v>34</v>
      </c>
      <c r="M237" s="39">
        <v>4</v>
      </c>
      <c r="N237" s="39">
        <v>17005</v>
      </c>
    </row>
    <row r="238" spans="1:14" x14ac:dyDescent="0.2">
      <c r="A238" s="38" t="s">
        <v>35</v>
      </c>
      <c r="B238" s="38" t="s">
        <v>33</v>
      </c>
      <c r="C238" s="39">
        <v>4279</v>
      </c>
      <c r="D238" s="38" t="s">
        <v>27</v>
      </c>
      <c r="E238" s="39">
        <v>14</v>
      </c>
      <c r="F238" s="39">
        <v>59782</v>
      </c>
      <c r="I238" s="38" t="s">
        <v>35</v>
      </c>
      <c r="J238" s="38" t="s">
        <v>33</v>
      </c>
      <c r="K238" s="38">
        <v>4279</v>
      </c>
      <c r="L238" s="38" t="s">
        <v>34</v>
      </c>
      <c r="M238" s="39">
        <v>6</v>
      </c>
      <c r="N238" s="39">
        <v>25611</v>
      </c>
    </row>
    <row r="239" spans="1:14" x14ac:dyDescent="0.2">
      <c r="A239" s="38" t="s">
        <v>35</v>
      </c>
      <c r="B239" s="38" t="s">
        <v>33</v>
      </c>
      <c r="C239" s="39">
        <v>4299</v>
      </c>
      <c r="D239" s="38" t="s">
        <v>27</v>
      </c>
      <c r="E239" s="39">
        <v>19</v>
      </c>
      <c r="F239" s="39">
        <v>81451</v>
      </c>
      <c r="I239" s="38" t="s">
        <v>35</v>
      </c>
      <c r="J239" s="38" t="s">
        <v>33</v>
      </c>
      <c r="K239" s="38">
        <v>4299</v>
      </c>
      <c r="L239" s="38" t="s">
        <v>34</v>
      </c>
      <c r="M239" s="39">
        <v>3</v>
      </c>
      <c r="N239" s="39">
        <v>12884</v>
      </c>
    </row>
    <row r="240" spans="1:14" x14ac:dyDescent="0.2">
      <c r="A240" s="38" t="s">
        <v>35</v>
      </c>
      <c r="B240" s="38" t="s">
        <v>33</v>
      </c>
      <c r="C240" s="39">
        <v>4319</v>
      </c>
      <c r="D240" s="38" t="s">
        <v>27</v>
      </c>
      <c r="E240" s="39">
        <v>7</v>
      </c>
      <c r="F240" s="39">
        <v>30157</v>
      </c>
      <c r="I240" s="38" t="s">
        <v>35</v>
      </c>
      <c r="J240" s="38" t="s">
        <v>33</v>
      </c>
      <c r="K240" s="38">
        <v>4319</v>
      </c>
      <c r="L240" s="38" t="s">
        <v>34</v>
      </c>
      <c r="M240" s="39">
        <v>5</v>
      </c>
      <c r="N240" s="39">
        <v>21539</v>
      </c>
    </row>
    <row r="241" spans="1:14" x14ac:dyDescent="0.2">
      <c r="A241" s="38" t="s">
        <v>35</v>
      </c>
      <c r="B241" s="38" t="s">
        <v>33</v>
      </c>
      <c r="C241" s="39">
        <v>4339</v>
      </c>
      <c r="D241" s="38" t="s">
        <v>27</v>
      </c>
      <c r="E241" s="39">
        <v>12</v>
      </c>
      <c r="F241" s="39">
        <v>51947</v>
      </c>
      <c r="I241" s="38" t="s">
        <v>35</v>
      </c>
      <c r="J241" s="38" t="s">
        <v>33</v>
      </c>
      <c r="K241" s="38">
        <v>4339</v>
      </c>
      <c r="L241" s="38" t="s">
        <v>34</v>
      </c>
      <c r="M241" s="39">
        <v>4</v>
      </c>
      <c r="N241" s="39">
        <v>17310</v>
      </c>
    </row>
    <row r="242" spans="1:14" x14ac:dyDescent="0.2">
      <c r="A242" s="38" t="s">
        <v>35</v>
      </c>
      <c r="B242" s="38" t="s">
        <v>33</v>
      </c>
      <c r="C242" s="39">
        <v>4359</v>
      </c>
      <c r="D242" s="38" t="s">
        <v>27</v>
      </c>
      <c r="E242" s="39">
        <v>20</v>
      </c>
      <c r="F242" s="39">
        <v>87030</v>
      </c>
      <c r="I242" s="38" t="s">
        <v>35</v>
      </c>
      <c r="J242" s="38" t="s">
        <v>33</v>
      </c>
      <c r="K242" s="38">
        <v>4359</v>
      </c>
      <c r="L242" s="38" t="s">
        <v>34</v>
      </c>
      <c r="M242" s="39">
        <v>2</v>
      </c>
      <c r="N242" s="39">
        <v>8705</v>
      </c>
    </row>
    <row r="243" spans="1:14" x14ac:dyDescent="0.2">
      <c r="A243" s="38" t="s">
        <v>35</v>
      </c>
      <c r="B243" s="38" t="s">
        <v>33</v>
      </c>
      <c r="C243" s="39">
        <v>4379</v>
      </c>
      <c r="D243" s="38" t="s">
        <v>27</v>
      </c>
      <c r="E243" s="39">
        <v>13</v>
      </c>
      <c r="F243" s="39">
        <v>56824</v>
      </c>
      <c r="I243" s="38" t="s">
        <v>35</v>
      </c>
      <c r="J243" s="38" t="s">
        <v>33</v>
      </c>
      <c r="K243" s="38">
        <v>4379</v>
      </c>
      <c r="L243" s="38" t="s">
        <v>34</v>
      </c>
      <c r="M243" s="39">
        <v>7</v>
      </c>
      <c r="N243" s="39">
        <v>30589</v>
      </c>
    </row>
    <row r="244" spans="1:14" x14ac:dyDescent="0.2">
      <c r="A244" s="38" t="s">
        <v>35</v>
      </c>
      <c r="B244" s="38" t="s">
        <v>33</v>
      </c>
      <c r="C244" s="39">
        <v>4399</v>
      </c>
      <c r="D244" s="38" t="s">
        <v>27</v>
      </c>
      <c r="E244" s="39">
        <v>13</v>
      </c>
      <c r="F244" s="39">
        <v>57055</v>
      </c>
      <c r="I244" s="38" t="s">
        <v>35</v>
      </c>
      <c r="J244" s="38" t="s">
        <v>33</v>
      </c>
      <c r="K244" s="38">
        <v>4399</v>
      </c>
      <c r="L244" s="38" t="s">
        <v>34</v>
      </c>
      <c r="M244" s="39">
        <v>1</v>
      </c>
      <c r="N244" s="39">
        <v>4384</v>
      </c>
    </row>
    <row r="245" spans="1:14" x14ac:dyDescent="0.2">
      <c r="A245" s="38" t="s">
        <v>35</v>
      </c>
      <c r="B245" s="38" t="s">
        <v>33</v>
      </c>
      <c r="C245" s="39">
        <v>4419</v>
      </c>
      <c r="D245" s="38" t="s">
        <v>27</v>
      </c>
      <c r="E245" s="39">
        <v>11</v>
      </c>
      <c r="F245" s="39">
        <v>48508</v>
      </c>
      <c r="I245" s="38" t="s">
        <v>35</v>
      </c>
      <c r="J245" s="38" t="s">
        <v>33</v>
      </c>
      <c r="K245" s="38">
        <v>4419</v>
      </c>
      <c r="L245" s="38" t="s">
        <v>34</v>
      </c>
      <c r="M245" s="39">
        <v>2</v>
      </c>
      <c r="N245" s="39">
        <v>8822</v>
      </c>
    </row>
    <row r="246" spans="1:14" x14ac:dyDescent="0.2">
      <c r="A246" s="38" t="s">
        <v>35</v>
      </c>
      <c r="B246" s="38" t="s">
        <v>33</v>
      </c>
      <c r="C246" s="39">
        <v>4439</v>
      </c>
      <c r="D246" s="38" t="s">
        <v>27</v>
      </c>
      <c r="E246" s="39">
        <v>13</v>
      </c>
      <c r="F246" s="39">
        <v>57530</v>
      </c>
      <c r="I246" s="38" t="s">
        <v>35</v>
      </c>
      <c r="J246" s="38" t="s">
        <v>33</v>
      </c>
      <c r="K246" s="38">
        <v>4439</v>
      </c>
      <c r="L246" s="38" t="s">
        <v>34</v>
      </c>
      <c r="M246" s="39">
        <v>3</v>
      </c>
      <c r="N246" s="39">
        <v>13301</v>
      </c>
    </row>
    <row r="247" spans="1:14" x14ac:dyDescent="0.2">
      <c r="A247" s="38" t="s">
        <v>35</v>
      </c>
      <c r="B247" s="38" t="s">
        <v>33</v>
      </c>
      <c r="C247" s="39">
        <v>4459</v>
      </c>
      <c r="D247" s="38" t="s">
        <v>27</v>
      </c>
      <c r="E247" s="39">
        <v>17</v>
      </c>
      <c r="F247" s="39">
        <v>75641</v>
      </c>
      <c r="I247" s="38" t="s">
        <v>35</v>
      </c>
      <c r="J247" s="38" t="s">
        <v>33</v>
      </c>
      <c r="K247" s="38">
        <v>4459</v>
      </c>
      <c r="L247" s="38" t="s">
        <v>34</v>
      </c>
      <c r="M247" s="39">
        <v>4</v>
      </c>
      <c r="N247" s="39">
        <v>17779</v>
      </c>
    </row>
    <row r="248" spans="1:14" x14ac:dyDescent="0.2">
      <c r="A248" s="38" t="s">
        <v>35</v>
      </c>
      <c r="B248" s="38" t="s">
        <v>33</v>
      </c>
      <c r="C248" s="39">
        <v>4479</v>
      </c>
      <c r="D248" s="38" t="s">
        <v>27</v>
      </c>
      <c r="E248" s="39">
        <v>10</v>
      </c>
      <c r="F248" s="39">
        <v>44707</v>
      </c>
      <c r="I248" s="38" t="s">
        <v>35</v>
      </c>
      <c r="J248" s="38" t="s">
        <v>33</v>
      </c>
      <c r="K248" s="38">
        <v>4479</v>
      </c>
      <c r="L248" s="38" t="s">
        <v>34</v>
      </c>
      <c r="M248" s="39">
        <v>5</v>
      </c>
      <c r="N248" s="39">
        <v>22341</v>
      </c>
    </row>
    <row r="249" spans="1:14" x14ac:dyDescent="0.2">
      <c r="A249" s="38" t="s">
        <v>35</v>
      </c>
      <c r="B249" s="38" t="s">
        <v>33</v>
      </c>
      <c r="C249" s="39">
        <v>4499</v>
      </c>
      <c r="D249" s="38" t="s">
        <v>27</v>
      </c>
      <c r="E249" s="39">
        <v>17</v>
      </c>
      <c r="F249" s="39">
        <v>76316</v>
      </c>
      <c r="I249" s="38" t="s">
        <v>35</v>
      </c>
      <c r="J249" s="38" t="s">
        <v>33</v>
      </c>
      <c r="K249" s="38">
        <v>4499</v>
      </c>
      <c r="L249" s="38" t="s">
        <v>34</v>
      </c>
      <c r="M249" s="39">
        <v>1</v>
      </c>
      <c r="N249" s="39">
        <v>4492</v>
      </c>
    </row>
    <row r="250" spans="1:14" x14ac:dyDescent="0.2">
      <c r="A250" s="38" t="s">
        <v>35</v>
      </c>
      <c r="B250" s="38" t="s">
        <v>33</v>
      </c>
      <c r="C250" s="39">
        <v>4519</v>
      </c>
      <c r="D250" s="38" t="s">
        <v>27</v>
      </c>
      <c r="E250" s="39">
        <v>13</v>
      </c>
      <c r="F250" s="39">
        <v>58634</v>
      </c>
      <c r="I250" s="38" t="s">
        <v>35</v>
      </c>
      <c r="J250" s="38" t="s">
        <v>33</v>
      </c>
      <c r="K250" s="38">
        <v>4519</v>
      </c>
      <c r="L250" s="38" t="s">
        <v>34</v>
      </c>
      <c r="M250" s="39">
        <v>2</v>
      </c>
      <c r="N250" s="39">
        <v>9012</v>
      </c>
    </row>
    <row r="251" spans="1:14" x14ac:dyDescent="0.2">
      <c r="A251" s="38" t="s">
        <v>35</v>
      </c>
      <c r="B251" s="38" t="s">
        <v>33</v>
      </c>
      <c r="C251" s="39">
        <v>4539</v>
      </c>
      <c r="D251" s="38" t="s">
        <v>27</v>
      </c>
      <c r="E251" s="39">
        <v>10</v>
      </c>
      <c r="F251" s="39">
        <v>45299</v>
      </c>
      <c r="I251" s="38" t="s">
        <v>35</v>
      </c>
      <c r="J251" s="38" t="s">
        <v>33</v>
      </c>
      <c r="K251" s="38">
        <v>4539</v>
      </c>
      <c r="L251" s="38" t="s">
        <v>34</v>
      </c>
      <c r="M251" s="39">
        <v>3</v>
      </c>
      <c r="N251" s="39">
        <v>13582</v>
      </c>
    </row>
    <row r="252" spans="1:14" x14ac:dyDescent="0.2">
      <c r="A252" s="38" t="s">
        <v>35</v>
      </c>
      <c r="B252" s="38" t="s">
        <v>33</v>
      </c>
      <c r="C252" s="39">
        <v>4559</v>
      </c>
      <c r="D252" s="38" t="s">
        <v>27</v>
      </c>
      <c r="E252" s="39">
        <v>8</v>
      </c>
      <c r="F252" s="39">
        <v>36368</v>
      </c>
      <c r="I252" s="38" t="s">
        <v>35</v>
      </c>
      <c r="J252" s="38" t="s">
        <v>33</v>
      </c>
      <c r="K252" s="38">
        <v>4559</v>
      </c>
      <c r="L252" s="38" t="s">
        <v>34</v>
      </c>
      <c r="M252" s="39">
        <v>5</v>
      </c>
      <c r="N252" s="39">
        <v>22762</v>
      </c>
    </row>
    <row r="253" spans="1:14" x14ac:dyDescent="0.2">
      <c r="A253" s="38" t="s">
        <v>35</v>
      </c>
      <c r="B253" s="38" t="s">
        <v>33</v>
      </c>
      <c r="C253" s="39">
        <v>4579</v>
      </c>
      <c r="D253" s="38" t="s">
        <v>27</v>
      </c>
      <c r="E253" s="39">
        <v>10</v>
      </c>
      <c r="F253" s="39">
        <v>45695</v>
      </c>
      <c r="I253" s="38" t="s">
        <v>35</v>
      </c>
      <c r="J253" s="38" t="s">
        <v>33</v>
      </c>
      <c r="K253" s="38">
        <v>4579</v>
      </c>
      <c r="L253" s="38" t="s">
        <v>34</v>
      </c>
      <c r="M253" s="39">
        <v>1</v>
      </c>
      <c r="N253" s="39">
        <v>4573</v>
      </c>
    </row>
    <row r="254" spans="1:14" x14ac:dyDescent="0.2">
      <c r="A254" s="38" t="s">
        <v>35</v>
      </c>
      <c r="B254" s="38" t="s">
        <v>33</v>
      </c>
      <c r="C254" s="39">
        <v>4599</v>
      </c>
      <c r="D254" s="38" t="s">
        <v>27</v>
      </c>
      <c r="E254" s="39">
        <v>12</v>
      </c>
      <c r="F254" s="39">
        <v>55091</v>
      </c>
      <c r="I254" s="38" t="s">
        <v>35</v>
      </c>
      <c r="J254" s="38" t="s">
        <v>33</v>
      </c>
      <c r="K254" s="38">
        <v>4599</v>
      </c>
      <c r="L254" s="38" t="s">
        <v>34</v>
      </c>
      <c r="M254" s="39">
        <v>3</v>
      </c>
      <c r="N254" s="39">
        <v>13768</v>
      </c>
    </row>
    <row r="255" spans="1:14" x14ac:dyDescent="0.2">
      <c r="A255" s="38" t="s">
        <v>35</v>
      </c>
      <c r="B255" s="38" t="s">
        <v>33</v>
      </c>
      <c r="C255" s="39">
        <v>4619</v>
      </c>
      <c r="D255" s="38" t="s">
        <v>27</v>
      </c>
      <c r="E255" s="39">
        <v>15</v>
      </c>
      <c r="F255" s="39">
        <v>69185</v>
      </c>
      <c r="I255" s="38" t="s">
        <v>35</v>
      </c>
      <c r="J255" s="38" t="s">
        <v>33</v>
      </c>
      <c r="K255" s="38">
        <v>4639</v>
      </c>
      <c r="L255" s="38" t="s">
        <v>34</v>
      </c>
      <c r="M255" s="39">
        <v>1</v>
      </c>
      <c r="N255" s="39">
        <v>4624</v>
      </c>
    </row>
    <row r="256" spans="1:14" x14ac:dyDescent="0.2">
      <c r="A256" s="38" t="s">
        <v>35</v>
      </c>
      <c r="B256" s="38" t="s">
        <v>33</v>
      </c>
      <c r="C256" s="39">
        <v>4639</v>
      </c>
      <c r="D256" s="38" t="s">
        <v>27</v>
      </c>
      <c r="E256" s="39">
        <v>7</v>
      </c>
      <c r="F256" s="39">
        <v>32400</v>
      </c>
      <c r="I256" s="38" t="s">
        <v>35</v>
      </c>
      <c r="J256" s="38" t="s">
        <v>33</v>
      </c>
      <c r="K256" s="38">
        <v>4659</v>
      </c>
      <c r="L256" s="38" t="s">
        <v>34</v>
      </c>
      <c r="M256" s="39">
        <v>3</v>
      </c>
      <c r="N256" s="39">
        <v>13958</v>
      </c>
    </row>
    <row r="257" spans="1:14" x14ac:dyDescent="0.2">
      <c r="A257" s="38" t="s">
        <v>35</v>
      </c>
      <c r="B257" s="38" t="s">
        <v>33</v>
      </c>
      <c r="C257" s="39">
        <v>4659</v>
      </c>
      <c r="D257" s="38" t="s">
        <v>27</v>
      </c>
      <c r="E257" s="39">
        <v>18</v>
      </c>
      <c r="F257" s="39">
        <v>83627</v>
      </c>
      <c r="I257" s="38" t="s">
        <v>35</v>
      </c>
      <c r="J257" s="38" t="s">
        <v>33</v>
      </c>
      <c r="K257" s="38">
        <v>4679</v>
      </c>
      <c r="L257" s="38" t="s">
        <v>34</v>
      </c>
      <c r="M257" s="39">
        <v>2</v>
      </c>
      <c r="N257" s="39">
        <v>9336</v>
      </c>
    </row>
    <row r="258" spans="1:14" x14ac:dyDescent="0.2">
      <c r="A258" s="38" t="s">
        <v>35</v>
      </c>
      <c r="B258" s="38" t="s">
        <v>33</v>
      </c>
      <c r="C258" s="39">
        <v>4679</v>
      </c>
      <c r="D258" s="38" t="s">
        <v>27</v>
      </c>
      <c r="E258" s="39">
        <v>5</v>
      </c>
      <c r="F258" s="39">
        <v>23358</v>
      </c>
      <c r="I258" s="38" t="s">
        <v>35</v>
      </c>
      <c r="J258" s="38" t="s">
        <v>33</v>
      </c>
      <c r="K258" s="38">
        <v>4699</v>
      </c>
      <c r="L258" s="38" t="s">
        <v>34</v>
      </c>
      <c r="M258" s="39">
        <v>3</v>
      </c>
      <c r="N258" s="39">
        <v>14074</v>
      </c>
    </row>
    <row r="259" spans="1:14" x14ac:dyDescent="0.2">
      <c r="A259" s="38" t="s">
        <v>35</v>
      </c>
      <c r="B259" s="38" t="s">
        <v>33</v>
      </c>
      <c r="C259" s="39">
        <v>4699</v>
      </c>
      <c r="D259" s="38" t="s">
        <v>27</v>
      </c>
      <c r="E259" s="39">
        <v>10</v>
      </c>
      <c r="F259" s="39">
        <v>46911</v>
      </c>
      <c r="I259" s="38" t="s">
        <v>35</v>
      </c>
      <c r="J259" s="38" t="s">
        <v>33</v>
      </c>
      <c r="K259" s="38">
        <v>4719</v>
      </c>
      <c r="L259" s="38" t="s">
        <v>34</v>
      </c>
      <c r="M259" s="39">
        <v>4</v>
      </c>
      <c r="N259" s="39">
        <v>18840</v>
      </c>
    </row>
    <row r="260" spans="1:14" x14ac:dyDescent="0.2">
      <c r="A260" s="38" t="s">
        <v>35</v>
      </c>
      <c r="B260" s="38" t="s">
        <v>33</v>
      </c>
      <c r="C260" s="39">
        <v>4719</v>
      </c>
      <c r="D260" s="38" t="s">
        <v>27</v>
      </c>
      <c r="E260" s="39">
        <v>11</v>
      </c>
      <c r="F260" s="39">
        <v>51789</v>
      </c>
      <c r="I260" s="38" t="s">
        <v>35</v>
      </c>
      <c r="J260" s="38" t="s">
        <v>33</v>
      </c>
      <c r="K260" s="38">
        <v>4739</v>
      </c>
      <c r="L260" s="38" t="s">
        <v>34</v>
      </c>
      <c r="M260" s="39">
        <v>7</v>
      </c>
      <c r="N260" s="39">
        <v>33087</v>
      </c>
    </row>
    <row r="261" spans="1:14" x14ac:dyDescent="0.2">
      <c r="A261" s="38" t="s">
        <v>35</v>
      </c>
      <c r="B261" s="38" t="s">
        <v>33</v>
      </c>
      <c r="C261" s="39">
        <v>4739</v>
      </c>
      <c r="D261" s="38" t="s">
        <v>27</v>
      </c>
      <c r="E261" s="39">
        <v>5</v>
      </c>
      <c r="F261" s="39">
        <v>23625</v>
      </c>
      <c r="I261" s="38" t="s">
        <v>35</v>
      </c>
      <c r="J261" s="38" t="s">
        <v>33</v>
      </c>
      <c r="K261" s="38">
        <v>4779</v>
      </c>
      <c r="L261" s="38" t="s">
        <v>34</v>
      </c>
      <c r="M261" s="39">
        <v>3</v>
      </c>
      <c r="N261" s="39">
        <v>14301</v>
      </c>
    </row>
    <row r="262" spans="1:14" x14ac:dyDescent="0.2">
      <c r="A262" s="38" t="s">
        <v>35</v>
      </c>
      <c r="B262" s="38" t="s">
        <v>33</v>
      </c>
      <c r="C262" s="39">
        <v>4759</v>
      </c>
      <c r="D262" s="38" t="s">
        <v>27</v>
      </c>
      <c r="E262" s="39">
        <v>5</v>
      </c>
      <c r="F262" s="39">
        <v>23746</v>
      </c>
      <c r="I262" s="38" t="s">
        <v>35</v>
      </c>
      <c r="J262" s="38" t="s">
        <v>33</v>
      </c>
      <c r="K262" s="38">
        <v>4799</v>
      </c>
      <c r="L262" s="38" t="s">
        <v>34</v>
      </c>
      <c r="M262" s="39">
        <v>7</v>
      </c>
      <c r="N262" s="39">
        <v>33515</v>
      </c>
    </row>
    <row r="263" spans="1:14" x14ac:dyDescent="0.2">
      <c r="A263" s="38" t="s">
        <v>35</v>
      </c>
      <c r="B263" s="38" t="s">
        <v>33</v>
      </c>
      <c r="C263" s="39">
        <v>4779</v>
      </c>
      <c r="D263" s="38" t="s">
        <v>27</v>
      </c>
      <c r="E263" s="39">
        <v>8</v>
      </c>
      <c r="F263" s="39">
        <v>38182</v>
      </c>
      <c r="I263" s="38" t="s">
        <v>35</v>
      </c>
      <c r="J263" s="38" t="s">
        <v>33</v>
      </c>
      <c r="K263" s="38">
        <v>4819</v>
      </c>
      <c r="L263" s="38" t="s">
        <v>34</v>
      </c>
      <c r="M263" s="39">
        <v>7</v>
      </c>
      <c r="N263" s="39">
        <v>33685</v>
      </c>
    </row>
    <row r="264" spans="1:14" x14ac:dyDescent="0.2">
      <c r="A264" s="38" t="s">
        <v>35</v>
      </c>
      <c r="B264" s="38" t="s">
        <v>33</v>
      </c>
      <c r="C264" s="39">
        <v>4799</v>
      </c>
      <c r="D264" s="38" t="s">
        <v>27</v>
      </c>
      <c r="E264" s="39">
        <v>8</v>
      </c>
      <c r="F264" s="39">
        <v>38309</v>
      </c>
      <c r="I264" s="38" t="s">
        <v>35</v>
      </c>
      <c r="J264" s="38" t="s">
        <v>33</v>
      </c>
      <c r="K264" s="38">
        <v>4839</v>
      </c>
      <c r="L264" s="38" t="s">
        <v>34</v>
      </c>
      <c r="M264" s="39">
        <v>2</v>
      </c>
      <c r="N264" s="39">
        <v>9660</v>
      </c>
    </row>
    <row r="265" spans="1:14" x14ac:dyDescent="0.2">
      <c r="A265" s="38" t="s">
        <v>35</v>
      </c>
      <c r="B265" s="38" t="s">
        <v>33</v>
      </c>
      <c r="C265" s="39">
        <v>4819</v>
      </c>
      <c r="D265" s="38" t="s">
        <v>27</v>
      </c>
      <c r="E265" s="39">
        <v>5</v>
      </c>
      <c r="F265" s="39">
        <v>24040</v>
      </c>
      <c r="I265" s="38" t="s">
        <v>35</v>
      </c>
      <c r="J265" s="38" t="s">
        <v>33</v>
      </c>
      <c r="K265" s="38">
        <v>4859</v>
      </c>
      <c r="L265" s="38" t="s">
        <v>34</v>
      </c>
      <c r="M265" s="39">
        <v>2</v>
      </c>
      <c r="N265" s="39">
        <v>9703</v>
      </c>
    </row>
    <row r="266" spans="1:14" x14ac:dyDescent="0.2">
      <c r="A266" s="38" t="s">
        <v>35</v>
      </c>
      <c r="B266" s="38" t="s">
        <v>33</v>
      </c>
      <c r="C266" s="39">
        <v>4839</v>
      </c>
      <c r="D266" s="38" t="s">
        <v>27</v>
      </c>
      <c r="E266" s="39">
        <v>8</v>
      </c>
      <c r="F266" s="39">
        <v>38639</v>
      </c>
      <c r="I266" s="38" t="s">
        <v>35</v>
      </c>
      <c r="J266" s="38" t="s">
        <v>33</v>
      </c>
      <c r="K266" s="38">
        <v>4879</v>
      </c>
      <c r="L266" s="38" t="s">
        <v>34</v>
      </c>
      <c r="M266" s="39">
        <v>2</v>
      </c>
      <c r="N266" s="39">
        <v>9737</v>
      </c>
    </row>
    <row r="267" spans="1:14" x14ac:dyDescent="0.2">
      <c r="A267" s="38" t="s">
        <v>35</v>
      </c>
      <c r="B267" s="38" t="s">
        <v>33</v>
      </c>
      <c r="C267" s="39">
        <v>4859</v>
      </c>
      <c r="D267" s="38" t="s">
        <v>27</v>
      </c>
      <c r="E267" s="39">
        <v>11</v>
      </c>
      <c r="F267" s="39">
        <v>53331</v>
      </c>
      <c r="I267" s="38" t="s">
        <v>35</v>
      </c>
      <c r="J267" s="38" t="s">
        <v>33</v>
      </c>
      <c r="K267" s="38">
        <v>4899</v>
      </c>
      <c r="L267" s="38" t="s">
        <v>34</v>
      </c>
      <c r="M267" s="39">
        <v>1</v>
      </c>
      <c r="N267" s="39">
        <v>4883</v>
      </c>
    </row>
    <row r="268" spans="1:14" x14ac:dyDescent="0.2">
      <c r="A268" s="38" t="s">
        <v>35</v>
      </c>
      <c r="B268" s="38" t="s">
        <v>33</v>
      </c>
      <c r="C268" s="39">
        <v>4879</v>
      </c>
      <c r="D268" s="38" t="s">
        <v>27</v>
      </c>
      <c r="E268" s="39">
        <v>7</v>
      </c>
      <c r="F268" s="39">
        <v>34083</v>
      </c>
      <c r="I268" s="38" t="s">
        <v>35</v>
      </c>
      <c r="J268" s="38" t="s">
        <v>33</v>
      </c>
      <c r="K268" s="38">
        <v>4919</v>
      </c>
      <c r="L268" s="38" t="s">
        <v>34</v>
      </c>
      <c r="M268" s="39">
        <v>2</v>
      </c>
      <c r="N268" s="39">
        <v>9818</v>
      </c>
    </row>
    <row r="269" spans="1:14" x14ac:dyDescent="0.2">
      <c r="A269" s="38" t="s">
        <v>35</v>
      </c>
      <c r="B269" s="38" t="s">
        <v>33</v>
      </c>
      <c r="C269" s="39">
        <v>4899</v>
      </c>
      <c r="D269" s="38" t="s">
        <v>27</v>
      </c>
      <c r="E269" s="39">
        <v>9</v>
      </c>
      <c r="F269" s="39">
        <v>44010</v>
      </c>
      <c r="I269" s="38" t="s">
        <v>35</v>
      </c>
      <c r="J269" s="38" t="s">
        <v>33</v>
      </c>
      <c r="K269" s="38">
        <v>4939</v>
      </c>
      <c r="L269" s="38" t="s">
        <v>34</v>
      </c>
      <c r="M269" s="39">
        <v>3</v>
      </c>
      <c r="N269" s="39">
        <v>14805</v>
      </c>
    </row>
    <row r="270" spans="1:14" x14ac:dyDescent="0.2">
      <c r="A270" s="38" t="s">
        <v>35</v>
      </c>
      <c r="B270" s="38" t="s">
        <v>33</v>
      </c>
      <c r="C270" s="39">
        <v>4919</v>
      </c>
      <c r="D270" s="38" t="s">
        <v>27</v>
      </c>
      <c r="E270" s="39">
        <v>12</v>
      </c>
      <c r="F270" s="39">
        <v>58922</v>
      </c>
      <c r="I270" s="38" t="s">
        <v>35</v>
      </c>
      <c r="J270" s="38" t="s">
        <v>33</v>
      </c>
      <c r="K270" s="38">
        <v>4959</v>
      </c>
      <c r="L270" s="38" t="s">
        <v>34</v>
      </c>
      <c r="M270" s="39">
        <v>5</v>
      </c>
      <c r="N270" s="39">
        <v>24742</v>
      </c>
    </row>
    <row r="271" spans="1:14" x14ac:dyDescent="0.2">
      <c r="A271" s="38" t="s">
        <v>35</v>
      </c>
      <c r="B271" s="38" t="s">
        <v>33</v>
      </c>
      <c r="C271" s="39">
        <v>4939</v>
      </c>
      <c r="D271" s="38" t="s">
        <v>27</v>
      </c>
      <c r="E271" s="39">
        <v>7</v>
      </c>
      <c r="F271" s="39">
        <v>34499</v>
      </c>
      <c r="I271" s="38" t="s">
        <v>35</v>
      </c>
      <c r="J271" s="38" t="s">
        <v>33</v>
      </c>
      <c r="K271" s="38">
        <v>4979</v>
      </c>
      <c r="L271" s="38" t="s">
        <v>34</v>
      </c>
      <c r="M271" s="39">
        <v>2</v>
      </c>
      <c r="N271" s="39">
        <v>9943</v>
      </c>
    </row>
    <row r="272" spans="1:14" x14ac:dyDescent="0.2">
      <c r="A272" s="38" t="s">
        <v>35</v>
      </c>
      <c r="B272" s="38" t="s">
        <v>33</v>
      </c>
      <c r="C272" s="39">
        <v>4959</v>
      </c>
      <c r="D272" s="38" t="s">
        <v>27</v>
      </c>
      <c r="E272" s="39">
        <v>14</v>
      </c>
      <c r="F272" s="39">
        <v>69283</v>
      </c>
      <c r="I272" s="38" t="s">
        <v>35</v>
      </c>
      <c r="J272" s="38" t="s">
        <v>33</v>
      </c>
      <c r="K272" s="38">
        <v>4999</v>
      </c>
      <c r="L272" s="38" t="s">
        <v>34</v>
      </c>
      <c r="M272" s="39">
        <v>5</v>
      </c>
      <c r="N272" s="39">
        <v>24948</v>
      </c>
    </row>
    <row r="273" spans="1:14" x14ac:dyDescent="0.2">
      <c r="A273" s="38" t="s">
        <v>35</v>
      </c>
      <c r="B273" s="38" t="s">
        <v>33</v>
      </c>
      <c r="C273" s="39">
        <v>4979</v>
      </c>
      <c r="D273" s="38" t="s">
        <v>27</v>
      </c>
      <c r="E273" s="39">
        <v>9</v>
      </c>
      <c r="F273" s="39">
        <v>44739</v>
      </c>
      <c r="I273" s="38" t="s">
        <v>35</v>
      </c>
      <c r="J273" s="38" t="s">
        <v>33</v>
      </c>
      <c r="K273" s="38">
        <v>5019</v>
      </c>
      <c r="L273" s="38" t="s">
        <v>34</v>
      </c>
      <c r="M273" s="39">
        <v>2</v>
      </c>
      <c r="N273" s="39">
        <v>10017</v>
      </c>
    </row>
    <row r="274" spans="1:14" x14ac:dyDescent="0.2">
      <c r="A274" s="38" t="s">
        <v>35</v>
      </c>
      <c r="B274" s="38" t="s">
        <v>33</v>
      </c>
      <c r="C274" s="39">
        <v>4999</v>
      </c>
      <c r="D274" s="38" t="s">
        <v>27</v>
      </c>
      <c r="E274" s="39">
        <v>5</v>
      </c>
      <c r="F274" s="39">
        <v>24942</v>
      </c>
      <c r="I274" s="38" t="s">
        <v>35</v>
      </c>
      <c r="J274" s="38" t="s">
        <v>33</v>
      </c>
      <c r="K274" s="38">
        <v>5039</v>
      </c>
      <c r="L274" s="38" t="s">
        <v>34</v>
      </c>
      <c r="M274" s="39">
        <v>2</v>
      </c>
      <c r="N274" s="39">
        <v>10062</v>
      </c>
    </row>
    <row r="275" spans="1:14" x14ac:dyDescent="0.2">
      <c r="A275" s="38" t="s">
        <v>35</v>
      </c>
      <c r="B275" s="38" t="s">
        <v>33</v>
      </c>
      <c r="C275" s="39">
        <v>5019</v>
      </c>
      <c r="D275" s="38" t="s">
        <v>27</v>
      </c>
      <c r="E275" s="39">
        <v>10</v>
      </c>
      <c r="F275" s="39">
        <v>50108</v>
      </c>
      <c r="I275" s="38" t="s">
        <v>35</v>
      </c>
      <c r="J275" s="38" t="s">
        <v>33</v>
      </c>
      <c r="K275" s="38">
        <v>5059</v>
      </c>
      <c r="L275" s="38" t="s">
        <v>34</v>
      </c>
      <c r="M275" s="39">
        <v>3</v>
      </c>
      <c r="N275" s="39">
        <v>15153</v>
      </c>
    </row>
    <row r="276" spans="1:14" x14ac:dyDescent="0.2">
      <c r="A276" s="38" t="s">
        <v>35</v>
      </c>
      <c r="B276" s="38" t="s">
        <v>33</v>
      </c>
      <c r="C276" s="39">
        <v>5039</v>
      </c>
      <c r="D276" s="38" t="s">
        <v>27</v>
      </c>
      <c r="E276" s="39">
        <v>12</v>
      </c>
      <c r="F276" s="39">
        <v>60367</v>
      </c>
      <c r="I276" s="38" t="s">
        <v>35</v>
      </c>
      <c r="J276" s="38" t="s">
        <v>33</v>
      </c>
      <c r="K276" s="38">
        <v>5079</v>
      </c>
      <c r="L276" s="38" t="s">
        <v>34</v>
      </c>
      <c r="M276" s="39">
        <v>3</v>
      </c>
      <c r="N276" s="39">
        <v>15217</v>
      </c>
    </row>
    <row r="277" spans="1:14" x14ac:dyDescent="0.2">
      <c r="A277" s="38" t="s">
        <v>35</v>
      </c>
      <c r="B277" s="38" t="s">
        <v>33</v>
      </c>
      <c r="C277" s="39">
        <v>5059</v>
      </c>
      <c r="D277" s="38" t="s">
        <v>27</v>
      </c>
      <c r="E277" s="39">
        <v>11</v>
      </c>
      <c r="F277" s="39">
        <v>55535</v>
      </c>
      <c r="I277" s="38" t="s">
        <v>35</v>
      </c>
      <c r="J277" s="38" t="s">
        <v>33</v>
      </c>
      <c r="K277" s="38">
        <v>5099</v>
      </c>
      <c r="L277" s="38" t="s">
        <v>34</v>
      </c>
      <c r="M277" s="39">
        <v>3</v>
      </c>
      <c r="N277" s="39">
        <v>15262</v>
      </c>
    </row>
    <row r="278" spans="1:14" x14ac:dyDescent="0.2">
      <c r="A278" s="38" t="s">
        <v>35</v>
      </c>
      <c r="B278" s="38" t="s">
        <v>33</v>
      </c>
      <c r="C278" s="39">
        <v>5079</v>
      </c>
      <c r="D278" s="38" t="s">
        <v>27</v>
      </c>
      <c r="E278" s="39">
        <v>13</v>
      </c>
      <c r="F278" s="39">
        <v>65853</v>
      </c>
      <c r="I278" s="38" t="s">
        <v>35</v>
      </c>
      <c r="J278" s="38" t="s">
        <v>33</v>
      </c>
      <c r="K278" s="38">
        <v>5119</v>
      </c>
      <c r="L278" s="38" t="s">
        <v>34</v>
      </c>
      <c r="M278" s="39">
        <v>1</v>
      </c>
      <c r="N278" s="39">
        <v>5119</v>
      </c>
    </row>
    <row r="279" spans="1:14" x14ac:dyDescent="0.2">
      <c r="A279" s="38" t="s">
        <v>35</v>
      </c>
      <c r="B279" s="38" t="s">
        <v>33</v>
      </c>
      <c r="C279" s="39">
        <v>5099</v>
      </c>
      <c r="D279" s="38" t="s">
        <v>27</v>
      </c>
      <c r="E279" s="39">
        <v>6</v>
      </c>
      <c r="F279" s="39">
        <v>30538</v>
      </c>
      <c r="I279" s="38" t="s">
        <v>35</v>
      </c>
      <c r="J279" s="38" t="s">
        <v>33</v>
      </c>
      <c r="K279" s="38">
        <v>5139</v>
      </c>
      <c r="L279" s="38" t="s">
        <v>34</v>
      </c>
      <c r="M279" s="39">
        <v>4</v>
      </c>
      <c r="N279" s="39">
        <v>20539</v>
      </c>
    </row>
    <row r="280" spans="1:14" x14ac:dyDescent="0.2">
      <c r="A280" s="38" t="s">
        <v>35</v>
      </c>
      <c r="B280" s="38" t="s">
        <v>33</v>
      </c>
      <c r="C280" s="39">
        <v>5119</v>
      </c>
      <c r="D280" s="38" t="s">
        <v>27</v>
      </c>
      <c r="E280" s="39">
        <v>9</v>
      </c>
      <c r="F280" s="39">
        <v>45966</v>
      </c>
      <c r="I280" s="38" t="s">
        <v>35</v>
      </c>
      <c r="J280" s="38" t="s">
        <v>33</v>
      </c>
      <c r="K280" s="38">
        <v>5159</v>
      </c>
      <c r="L280" s="38" t="s">
        <v>34</v>
      </c>
      <c r="M280" s="39">
        <v>3</v>
      </c>
      <c r="N280" s="39">
        <v>15464</v>
      </c>
    </row>
    <row r="281" spans="1:14" x14ac:dyDescent="0.2">
      <c r="A281" s="38" t="s">
        <v>35</v>
      </c>
      <c r="B281" s="38" t="s">
        <v>33</v>
      </c>
      <c r="C281" s="39">
        <v>5139</v>
      </c>
      <c r="D281" s="38" t="s">
        <v>27</v>
      </c>
      <c r="E281" s="39">
        <v>14</v>
      </c>
      <c r="F281" s="39">
        <v>71821</v>
      </c>
      <c r="I281" s="38" t="s">
        <v>35</v>
      </c>
      <c r="J281" s="38" t="s">
        <v>33</v>
      </c>
      <c r="K281" s="38">
        <v>5179</v>
      </c>
      <c r="L281" s="38" t="s">
        <v>34</v>
      </c>
      <c r="M281" s="39">
        <v>1</v>
      </c>
      <c r="N281" s="39">
        <v>5177</v>
      </c>
    </row>
    <row r="282" spans="1:14" x14ac:dyDescent="0.2">
      <c r="A282" s="38" t="s">
        <v>35</v>
      </c>
      <c r="B282" s="38" t="s">
        <v>33</v>
      </c>
      <c r="C282" s="39">
        <v>5159</v>
      </c>
      <c r="D282" s="38" t="s">
        <v>27</v>
      </c>
      <c r="E282" s="39">
        <v>11</v>
      </c>
      <c r="F282" s="39">
        <v>56621</v>
      </c>
      <c r="I282" s="38" t="s">
        <v>35</v>
      </c>
      <c r="J282" s="38" t="s">
        <v>33</v>
      </c>
      <c r="K282" s="38">
        <v>5199</v>
      </c>
      <c r="L282" s="38" t="s">
        <v>34</v>
      </c>
      <c r="M282" s="39">
        <v>2</v>
      </c>
      <c r="N282" s="39">
        <v>10364</v>
      </c>
    </row>
    <row r="283" spans="1:14" x14ac:dyDescent="0.2">
      <c r="A283" s="38" t="s">
        <v>35</v>
      </c>
      <c r="B283" s="38" t="s">
        <v>33</v>
      </c>
      <c r="C283" s="39">
        <v>5179</v>
      </c>
      <c r="D283" s="38" t="s">
        <v>27</v>
      </c>
      <c r="E283" s="39">
        <v>9</v>
      </c>
      <c r="F283" s="39">
        <v>46550</v>
      </c>
      <c r="I283" s="38" t="s">
        <v>35</v>
      </c>
      <c r="J283" s="38" t="s">
        <v>33</v>
      </c>
      <c r="K283" s="38">
        <v>5219</v>
      </c>
      <c r="L283" s="38" t="s">
        <v>34</v>
      </c>
      <c r="M283" s="39">
        <v>2</v>
      </c>
      <c r="N283" s="39">
        <v>10417</v>
      </c>
    </row>
    <row r="284" spans="1:14" x14ac:dyDescent="0.2">
      <c r="A284" s="38" t="s">
        <v>35</v>
      </c>
      <c r="B284" s="38" t="s">
        <v>33</v>
      </c>
      <c r="C284" s="39">
        <v>5199</v>
      </c>
      <c r="D284" s="38" t="s">
        <v>27</v>
      </c>
      <c r="E284" s="39">
        <v>10</v>
      </c>
      <c r="F284" s="39">
        <v>51874</v>
      </c>
      <c r="I284" s="38" t="s">
        <v>35</v>
      </c>
      <c r="J284" s="38" t="s">
        <v>33</v>
      </c>
      <c r="K284" s="38">
        <v>5239</v>
      </c>
      <c r="L284" s="38" t="s">
        <v>34</v>
      </c>
      <c r="M284" s="39">
        <v>3</v>
      </c>
      <c r="N284" s="39">
        <v>15689</v>
      </c>
    </row>
    <row r="285" spans="1:14" x14ac:dyDescent="0.2">
      <c r="A285" s="38" t="s">
        <v>35</v>
      </c>
      <c r="B285" s="38" t="s">
        <v>33</v>
      </c>
      <c r="C285" s="39">
        <v>5219</v>
      </c>
      <c r="D285" s="38" t="s">
        <v>27</v>
      </c>
      <c r="E285" s="39">
        <v>12</v>
      </c>
      <c r="F285" s="39">
        <v>62545</v>
      </c>
      <c r="I285" s="38" t="s">
        <v>35</v>
      </c>
      <c r="J285" s="38" t="s">
        <v>33</v>
      </c>
      <c r="K285" s="38">
        <v>5259</v>
      </c>
      <c r="L285" s="38" t="s">
        <v>34</v>
      </c>
      <c r="M285" s="39">
        <v>2</v>
      </c>
      <c r="N285" s="39">
        <v>10500</v>
      </c>
    </row>
    <row r="286" spans="1:14" x14ac:dyDescent="0.2">
      <c r="A286" s="38" t="s">
        <v>35</v>
      </c>
      <c r="B286" s="38" t="s">
        <v>33</v>
      </c>
      <c r="C286" s="39">
        <v>5239</v>
      </c>
      <c r="D286" s="38" t="s">
        <v>27</v>
      </c>
      <c r="E286" s="39">
        <v>7</v>
      </c>
      <c r="F286" s="39">
        <v>36598</v>
      </c>
      <c r="I286" s="38" t="s">
        <v>35</v>
      </c>
      <c r="J286" s="38" t="s">
        <v>33</v>
      </c>
      <c r="K286" s="38">
        <v>5279</v>
      </c>
      <c r="L286" s="38" t="s">
        <v>34</v>
      </c>
      <c r="M286" s="39">
        <v>3</v>
      </c>
      <c r="N286" s="39">
        <v>15817</v>
      </c>
    </row>
    <row r="287" spans="1:14" x14ac:dyDescent="0.2">
      <c r="A287" s="38" t="s">
        <v>35</v>
      </c>
      <c r="B287" s="38" t="s">
        <v>33</v>
      </c>
      <c r="C287" s="39">
        <v>5259</v>
      </c>
      <c r="D287" s="38" t="s">
        <v>27</v>
      </c>
      <c r="E287" s="39">
        <v>7</v>
      </c>
      <c r="F287" s="39">
        <v>36761</v>
      </c>
      <c r="I287" s="38" t="s">
        <v>35</v>
      </c>
      <c r="J287" s="38" t="s">
        <v>33</v>
      </c>
      <c r="K287" s="38">
        <v>5299</v>
      </c>
      <c r="L287" s="38" t="s">
        <v>34</v>
      </c>
      <c r="M287" s="39">
        <v>2</v>
      </c>
      <c r="N287" s="39">
        <v>10587</v>
      </c>
    </row>
    <row r="288" spans="1:14" x14ac:dyDescent="0.2">
      <c r="A288" s="38" t="s">
        <v>35</v>
      </c>
      <c r="B288" s="38" t="s">
        <v>33</v>
      </c>
      <c r="C288" s="39">
        <v>5279</v>
      </c>
      <c r="D288" s="38" t="s">
        <v>27</v>
      </c>
      <c r="E288" s="39">
        <v>14</v>
      </c>
      <c r="F288" s="39">
        <v>73794</v>
      </c>
      <c r="I288" s="38" t="s">
        <v>35</v>
      </c>
      <c r="J288" s="38" t="s">
        <v>33</v>
      </c>
      <c r="K288" s="38">
        <v>5319</v>
      </c>
      <c r="L288" s="38" t="s">
        <v>34</v>
      </c>
      <c r="M288" s="39">
        <v>5</v>
      </c>
      <c r="N288" s="39">
        <v>26562</v>
      </c>
    </row>
    <row r="289" spans="1:14" x14ac:dyDescent="0.2">
      <c r="A289" s="38" t="s">
        <v>35</v>
      </c>
      <c r="B289" s="38" t="s">
        <v>33</v>
      </c>
      <c r="C289" s="39">
        <v>5299</v>
      </c>
      <c r="D289" s="38" t="s">
        <v>27</v>
      </c>
      <c r="E289" s="39">
        <v>6</v>
      </c>
      <c r="F289" s="39">
        <v>31750</v>
      </c>
      <c r="I289" s="38" t="s">
        <v>35</v>
      </c>
      <c r="J289" s="38" t="s">
        <v>33</v>
      </c>
      <c r="K289" s="38">
        <v>5339</v>
      </c>
      <c r="L289" s="38" t="s">
        <v>34</v>
      </c>
      <c r="M289" s="39">
        <v>2</v>
      </c>
      <c r="N289" s="39">
        <v>10653</v>
      </c>
    </row>
    <row r="290" spans="1:14" x14ac:dyDescent="0.2">
      <c r="A290" s="38" t="s">
        <v>35</v>
      </c>
      <c r="B290" s="38" t="s">
        <v>33</v>
      </c>
      <c r="C290" s="39">
        <v>5319</v>
      </c>
      <c r="D290" s="38" t="s">
        <v>27</v>
      </c>
      <c r="E290" s="39">
        <v>8</v>
      </c>
      <c r="F290" s="39">
        <v>42470</v>
      </c>
      <c r="I290" s="38" t="s">
        <v>35</v>
      </c>
      <c r="J290" s="38" t="s">
        <v>33</v>
      </c>
      <c r="K290" s="38">
        <v>5359</v>
      </c>
      <c r="L290" s="38" t="s">
        <v>34</v>
      </c>
      <c r="M290" s="39">
        <v>4</v>
      </c>
      <c r="N290" s="39">
        <v>21399</v>
      </c>
    </row>
    <row r="291" spans="1:14" x14ac:dyDescent="0.2">
      <c r="A291" s="38" t="s">
        <v>35</v>
      </c>
      <c r="B291" s="38" t="s">
        <v>33</v>
      </c>
      <c r="C291" s="39">
        <v>5339</v>
      </c>
      <c r="D291" s="38" t="s">
        <v>27</v>
      </c>
      <c r="E291" s="39">
        <v>8</v>
      </c>
      <c r="F291" s="39">
        <v>42665</v>
      </c>
      <c r="I291" s="38" t="s">
        <v>35</v>
      </c>
      <c r="J291" s="38" t="s">
        <v>33</v>
      </c>
      <c r="K291" s="38">
        <v>5379</v>
      </c>
      <c r="L291" s="38" t="s">
        <v>34</v>
      </c>
      <c r="M291" s="39">
        <v>4</v>
      </c>
      <c r="N291" s="39">
        <v>21470</v>
      </c>
    </row>
    <row r="292" spans="1:14" x14ac:dyDescent="0.2">
      <c r="A292" s="38" t="s">
        <v>35</v>
      </c>
      <c r="B292" s="38" t="s">
        <v>33</v>
      </c>
      <c r="C292" s="39">
        <v>5359</v>
      </c>
      <c r="D292" s="38" t="s">
        <v>27</v>
      </c>
      <c r="E292" s="39">
        <v>9</v>
      </c>
      <c r="F292" s="39">
        <v>48151</v>
      </c>
      <c r="I292" s="38" t="s">
        <v>35</v>
      </c>
      <c r="J292" s="38" t="s">
        <v>33</v>
      </c>
      <c r="K292" s="38">
        <v>5419</v>
      </c>
      <c r="L292" s="38" t="s">
        <v>34</v>
      </c>
      <c r="M292" s="39">
        <v>4</v>
      </c>
      <c r="N292" s="39">
        <v>21619</v>
      </c>
    </row>
    <row r="293" spans="1:14" x14ac:dyDescent="0.2">
      <c r="A293" s="38" t="s">
        <v>35</v>
      </c>
      <c r="B293" s="38" t="s">
        <v>33</v>
      </c>
      <c r="C293" s="39">
        <v>5379</v>
      </c>
      <c r="D293" s="38" t="s">
        <v>27</v>
      </c>
      <c r="E293" s="39">
        <v>9</v>
      </c>
      <c r="F293" s="39">
        <v>48309</v>
      </c>
      <c r="I293" s="38" t="s">
        <v>35</v>
      </c>
      <c r="J293" s="38" t="s">
        <v>33</v>
      </c>
      <c r="K293" s="38">
        <v>5439</v>
      </c>
      <c r="L293" s="38" t="s">
        <v>34</v>
      </c>
      <c r="M293" s="39">
        <v>3</v>
      </c>
      <c r="N293" s="39">
        <v>16301</v>
      </c>
    </row>
    <row r="294" spans="1:14" x14ac:dyDescent="0.2">
      <c r="A294" s="38" t="s">
        <v>35</v>
      </c>
      <c r="B294" s="38" t="s">
        <v>33</v>
      </c>
      <c r="C294" s="39">
        <v>5399</v>
      </c>
      <c r="D294" s="38" t="s">
        <v>27</v>
      </c>
      <c r="E294" s="39">
        <v>10</v>
      </c>
      <c r="F294" s="39">
        <v>53907</v>
      </c>
      <c r="I294" s="38" t="s">
        <v>35</v>
      </c>
      <c r="J294" s="38" t="s">
        <v>33</v>
      </c>
      <c r="K294" s="38">
        <v>5459</v>
      </c>
      <c r="L294" s="38" t="s">
        <v>34</v>
      </c>
      <c r="M294" s="39">
        <v>3</v>
      </c>
      <c r="N294" s="39">
        <v>16340</v>
      </c>
    </row>
    <row r="295" spans="1:14" x14ac:dyDescent="0.2">
      <c r="A295" s="38" t="s">
        <v>35</v>
      </c>
      <c r="B295" s="38" t="s">
        <v>33</v>
      </c>
      <c r="C295" s="39">
        <v>5419</v>
      </c>
      <c r="D295" s="38" t="s">
        <v>27</v>
      </c>
      <c r="E295" s="39">
        <v>9</v>
      </c>
      <c r="F295" s="39">
        <v>48683</v>
      </c>
      <c r="I295" s="38" t="s">
        <v>35</v>
      </c>
      <c r="J295" s="38" t="s">
        <v>33</v>
      </c>
      <c r="K295" s="38">
        <v>5479</v>
      </c>
      <c r="L295" s="38" t="s">
        <v>34</v>
      </c>
      <c r="M295" s="39">
        <v>3</v>
      </c>
      <c r="N295" s="39">
        <v>16420</v>
      </c>
    </row>
    <row r="296" spans="1:14" x14ac:dyDescent="0.2">
      <c r="A296" s="38" t="s">
        <v>35</v>
      </c>
      <c r="B296" s="38" t="s">
        <v>33</v>
      </c>
      <c r="C296" s="39">
        <v>5439</v>
      </c>
      <c r="D296" s="38" t="s">
        <v>27</v>
      </c>
      <c r="E296" s="39">
        <v>11</v>
      </c>
      <c r="F296" s="39">
        <v>59750</v>
      </c>
      <c r="I296" s="38" t="s">
        <v>35</v>
      </c>
      <c r="J296" s="38" t="s">
        <v>33</v>
      </c>
      <c r="K296" s="38">
        <v>5499</v>
      </c>
      <c r="L296" s="38" t="s">
        <v>34</v>
      </c>
      <c r="M296" s="39">
        <v>3</v>
      </c>
      <c r="N296" s="39">
        <v>16475</v>
      </c>
    </row>
    <row r="297" spans="1:14" x14ac:dyDescent="0.2">
      <c r="A297" s="38" t="s">
        <v>35</v>
      </c>
      <c r="B297" s="38" t="s">
        <v>33</v>
      </c>
      <c r="C297" s="39">
        <v>5459</v>
      </c>
      <c r="D297" s="38" t="s">
        <v>27</v>
      </c>
      <c r="E297" s="39">
        <v>8</v>
      </c>
      <c r="F297" s="39">
        <v>43585</v>
      </c>
      <c r="I297" s="38" t="s">
        <v>35</v>
      </c>
      <c r="J297" s="38" t="s">
        <v>33</v>
      </c>
      <c r="K297" s="38">
        <v>5519</v>
      </c>
      <c r="L297" s="38" t="s">
        <v>34</v>
      </c>
      <c r="M297" s="39">
        <v>2</v>
      </c>
      <c r="N297" s="39">
        <v>11008</v>
      </c>
    </row>
    <row r="298" spans="1:14" x14ac:dyDescent="0.2">
      <c r="A298" s="38" t="s">
        <v>35</v>
      </c>
      <c r="B298" s="38" t="s">
        <v>33</v>
      </c>
      <c r="C298" s="39">
        <v>5479</v>
      </c>
      <c r="D298" s="38" t="s">
        <v>27</v>
      </c>
      <c r="E298" s="39">
        <v>7</v>
      </c>
      <c r="F298" s="39">
        <v>38277</v>
      </c>
      <c r="I298" s="38" t="s">
        <v>35</v>
      </c>
      <c r="J298" s="38" t="s">
        <v>33</v>
      </c>
      <c r="K298" s="38">
        <v>5539</v>
      </c>
      <c r="L298" s="38" t="s">
        <v>34</v>
      </c>
      <c r="M298" s="39">
        <v>2</v>
      </c>
      <c r="N298" s="39">
        <v>11057</v>
      </c>
    </row>
    <row r="299" spans="1:14" x14ac:dyDescent="0.2">
      <c r="A299" s="38" t="s">
        <v>35</v>
      </c>
      <c r="B299" s="38" t="s">
        <v>33</v>
      </c>
      <c r="C299" s="39">
        <v>5499</v>
      </c>
      <c r="D299" s="38" t="s">
        <v>27</v>
      </c>
      <c r="E299" s="39">
        <v>14</v>
      </c>
      <c r="F299" s="39">
        <v>76874</v>
      </c>
      <c r="I299" s="38" t="s">
        <v>35</v>
      </c>
      <c r="J299" s="38" t="s">
        <v>33</v>
      </c>
      <c r="K299" s="38">
        <v>5559</v>
      </c>
      <c r="L299" s="38" t="s">
        <v>34</v>
      </c>
      <c r="M299" s="39">
        <v>4</v>
      </c>
      <c r="N299" s="39">
        <v>22198</v>
      </c>
    </row>
    <row r="300" spans="1:14" x14ac:dyDescent="0.2">
      <c r="A300" s="38" t="s">
        <v>35</v>
      </c>
      <c r="B300" s="38" t="s">
        <v>33</v>
      </c>
      <c r="C300" s="39">
        <v>5519</v>
      </c>
      <c r="D300" s="38" t="s">
        <v>27</v>
      </c>
      <c r="E300" s="39">
        <v>9</v>
      </c>
      <c r="F300" s="39">
        <v>49603</v>
      </c>
      <c r="I300" s="38" t="s">
        <v>35</v>
      </c>
      <c r="J300" s="38" t="s">
        <v>33</v>
      </c>
      <c r="K300" s="38">
        <v>5579</v>
      </c>
      <c r="L300" s="38" t="s">
        <v>34</v>
      </c>
      <c r="M300" s="39">
        <v>3</v>
      </c>
      <c r="N300" s="39">
        <v>16711</v>
      </c>
    </row>
    <row r="301" spans="1:14" x14ac:dyDescent="0.2">
      <c r="A301" s="38" t="s">
        <v>35</v>
      </c>
      <c r="B301" s="38" t="s">
        <v>33</v>
      </c>
      <c r="C301" s="39">
        <v>5539</v>
      </c>
      <c r="D301" s="38" t="s">
        <v>27</v>
      </c>
      <c r="E301" s="39">
        <v>7</v>
      </c>
      <c r="F301" s="39">
        <v>38703</v>
      </c>
      <c r="I301" s="38" t="s">
        <v>35</v>
      </c>
      <c r="J301" s="38" t="s">
        <v>33</v>
      </c>
      <c r="K301" s="38">
        <v>5599</v>
      </c>
      <c r="L301" s="38" t="s">
        <v>34</v>
      </c>
      <c r="M301" s="39">
        <v>4</v>
      </c>
      <c r="N301" s="39">
        <v>22365</v>
      </c>
    </row>
    <row r="302" spans="1:14" x14ac:dyDescent="0.2">
      <c r="A302" s="38" t="s">
        <v>35</v>
      </c>
      <c r="B302" s="38" t="s">
        <v>33</v>
      </c>
      <c r="C302" s="39">
        <v>5559</v>
      </c>
      <c r="D302" s="38" t="s">
        <v>27</v>
      </c>
      <c r="E302" s="39">
        <v>10</v>
      </c>
      <c r="F302" s="39">
        <v>55513</v>
      </c>
      <c r="I302" s="38" t="s">
        <v>35</v>
      </c>
      <c r="J302" s="38" t="s">
        <v>33</v>
      </c>
      <c r="K302" s="38">
        <v>5619</v>
      </c>
      <c r="L302" s="38" t="s">
        <v>34</v>
      </c>
      <c r="M302" s="39">
        <v>2</v>
      </c>
      <c r="N302" s="39">
        <v>11222</v>
      </c>
    </row>
    <row r="303" spans="1:14" x14ac:dyDescent="0.2">
      <c r="A303" s="38" t="s">
        <v>35</v>
      </c>
      <c r="B303" s="38" t="s">
        <v>33</v>
      </c>
      <c r="C303" s="39">
        <v>5579</v>
      </c>
      <c r="D303" s="38" t="s">
        <v>27</v>
      </c>
      <c r="E303" s="39">
        <v>3</v>
      </c>
      <c r="F303" s="39">
        <v>16691</v>
      </c>
      <c r="I303" s="38" t="s">
        <v>35</v>
      </c>
      <c r="J303" s="38" t="s">
        <v>33</v>
      </c>
      <c r="K303" s="38">
        <v>5639</v>
      </c>
      <c r="L303" s="38" t="s">
        <v>34</v>
      </c>
      <c r="M303" s="39">
        <v>2</v>
      </c>
      <c r="N303" s="39">
        <v>11256</v>
      </c>
    </row>
    <row r="304" spans="1:14" x14ac:dyDescent="0.2">
      <c r="A304" s="38" t="s">
        <v>35</v>
      </c>
      <c r="B304" s="38" t="s">
        <v>33</v>
      </c>
      <c r="C304" s="39">
        <v>5599</v>
      </c>
      <c r="D304" s="38" t="s">
        <v>27</v>
      </c>
      <c r="E304" s="39">
        <v>6</v>
      </c>
      <c r="F304" s="39">
        <v>33542</v>
      </c>
      <c r="I304" s="38" t="s">
        <v>35</v>
      </c>
      <c r="J304" s="38" t="s">
        <v>33</v>
      </c>
      <c r="K304" s="38">
        <v>5659</v>
      </c>
      <c r="L304" s="38" t="s">
        <v>34</v>
      </c>
      <c r="M304" s="39">
        <v>1</v>
      </c>
      <c r="N304" s="39">
        <v>5640</v>
      </c>
    </row>
    <row r="305" spans="1:14" x14ac:dyDescent="0.2">
      <c r="A305" s="38" t="s">
        <v>35</v>
      </c>
      <c r="B305" s="38" t="s">
        <v>33</v>
      </c>
      <c r="C305" s="39">
        <v>5619</v>
      </c>
      <c r="D305" s="38" t="s">
        <v>27</v>
      </c>
      <c r="E305" s="39">
        <v>4</v>
      </c>
      <c r="F305" s="39">
        <v>22449</v>
      </c>
      <c r="I305" s="38" t="s">
        <v>35</v>
      </c>
      <c r="J305" s="38" t="s">
        <v>33</v>
      </c>
      <c r="K305" s="38">
        <v>5679</v>
      </c>
      <c r="L305" s="38" t="s">
        <v>34</v>
      </c>
      <c r="M305" s="39">
        <v>3</v>
      </c>
      <c r="N305" s="39">
        <v>17016</v>
      </c>
    </row>
    <row r="306" spans="1:14" x14ac:dyDescent="0.2">
      <c r="A306" s="38" t="s">
        <v>35</v>
      </c>
      <c r="B306" s="38" t="s">
        <v>33</v>
      </c>
      <c r="C306" s="39">
        <v>5639</v>
      </c>
      <c r="D306" s="38" t="s">
        <v>27</v>
      </c>
      <c r="E306" s="39">
        <v>6</v>
      </c>
      <c r="F306" s="39">
        <v>33799</v>
      </c>
      <c r="I306" s="38" t="s">
        <v>35</v>
      </c>
      <c r="J306" s="38" t="s">
        <v>33</v>
      </c>
      <c r="K306" s="38">
        <v>5699</v>
      </c>
      <c r="L306" s="38" t="s">
        <v>34</v>
      </c>
      <c r="M306" s="39">
        <v>3</v>
      </c>
      <c r="N306" s="39">
        <v>17064</v>
      </c>
    </row>
    <row r="307" spans="1:14" x14ac:dyDescent="0.2">
      <c r="A307" s="38" t="s">
        <v>35</v>
      </c>
      <c r="B307" s="38" t="s">
        <v>33</v>
      </c>
      <c r="C307" s="39">
        <v>5659</v>
      </c>
      <c r="D307" s="38" t="s">
        <v>27</v>
      </c>
      <c r="E307" s="39">
        <v>6</v>
      </c>
      <c r="F307" s="39">
        <v>33895</v>
      </c>
      <c r="I307" s="38" t="s">
        <v>35</v>
      </c>
      <c r="J307" s="38" t="s">
        <v>33</v>
      </c>
      <c r="K307" s="38">
        <v>5719</v>
      </c>
      <c r="L307" s="38" t="s">
        <v>34</v>
      </c>
      <c r="M307" s="39">
        <v>1</v>
      </c>
      <c r="N307" s="39">
        <v>5714</v>
      </c>
    </row>
    <row r="308" spans="1:14" x14ac:dyDescent="0.2">
      <c r="A308" s="38" t="s">
        <v>35</v>
      </c>
      <c r="B308" s="38" t="s">
        <v>33</v>
      </c>
      <c r="C308" s="39">
        <v>5679</v>
      </c>
      <c r="D308" s="38" t="s">
        <v>27</v>
      </c>
      <c r="E308" s="39">
        <v>11</v>
      </c>
      <c r="F308" s="39">
        <v>62355</v>
      </c>
      <c r="I308" s="38" t="s">
        <v>35</v>
      </c>
      <c r="J308" s="38" t="s">
        <v>33</v>
      </c>
      <c r="K308" s="38">
        <v>5739</v>
      </c>
      <c r="L308" s="38" t="s">
        <v>34</v>
      </c>
      <c r="M308" s="39">
        <v>4</v>
      </c>
      <c r="N308" s="39">
        <v>22913</v>
      </c>
    </row>
    <row r="309" spans="1:14" x14ac:dyDescent="0.2">
      <c r="A309" s="38" t="s">
        <v>35</v>
      </c>
      <c r="B309" s="38" t="s">
        <v>33</v>
      </c>
      <c r="C309" s="39">
        <v>5699</v>
      </c>
      <c r="D309" s="38" t="s">
        <v>27</v>
      </c>
      <c r="E309" s="39">
        <v>8</v>
      </c>
      <c r="F309" s="39">
        <v>45526</v>
      </c>
      <c r="I309" s="38" t="s">
        <v>35</v>
      </c>
      <c r="J309" s="38" t="s">
        <v>33</v>
      </c>
      <c r="K309" s="38">
        <v>5759</v>
      </c>
      <c r="L309" s="38" t="s">
        <v>34</v>
      </c>
      <c r="M309" s="39">
        <v>1</v>
      </c>
      <c r="N309" s="39">
        <v>5759</v>
      </c>
    </row>
    <row r="310" spans="1:14" x14ac:dyDescent="0.2">
      <c r="A310" s="38" t="s">
        <v>35</v>
      </c>
      <c r="B310" s="38" t="s">
        <v>33</v>
      </c>
      <c r="C310" s="39">
        <v>5719</v>
      </c>
      <c r="D310" s="38" t="s">
        <v>27</v>
      </c>
      <c r="E310" s="39">
        <v>13</v>
      </c>
      <c r="F310" s="39">
        <v>74238</v>
      </c>
      <c r="I310" s="38" t="s">
        <v>35</v>
      </c>
      <c r="J310" s="38" t="s">
        <v>33</v>
      </c>
      <c r="K310" s="38">
        <v>5779</v>
      </c>
      <c r="L310" s="38" t="s">
        <v>34</v>
      </c>
      <c r="M310" s="39">
        <v>3</v>
      </c>
      <c r="N310" s="39">
        <v>17306</v>
      </c>
    </row>
    <row r="311" spans="1:14" x14ac:dyDescent="0.2">
      <c r="A311" s="38" t="s">
        <v>35</v>
      </c>
      <c r="B311" s="38" t="s">
        <v>33</v>
      </c>
      <c r="C311" s="39">
        <v>5739</v>
      </c>
      <c r="D311" s="38" t="s">
        <v>27</v>
      </c>
      <c r="E311" s="39">
        <v>4</v>
      </c>
      <c r="F311" s="39">
        <v>22924</v>
      </c>
      <c r="I311" s="38" t="s">
        <v>35</v>
      </c>
      <c r="J311" s="38" t="s">
        <v>33</v>
      </c>
      <c r="K311" s="38">
        <v>5799</v>
      </c>
      <c r="L311" s="38" t="s">
        <v>34</v>
      </c>
      <c r="M311" s="39">
        <v>3</v>
      </c>
      <c r="N311" s="39">
        <v>17360</v>
      </c>
    </row>
    <row r="312" spans="1:14" x14ac:dyDescent="0.2">
      <c r="A312" s="38" t="s">
        <v>35</v>
      </c>
      <c r="B312" s="38" t="s">
        <v>33</v>
      </c>
      <c r="C312" s="39">
        <v>5759</v>
      </c>
      <c r="D312" s="38" t="s">
        <v>27</v>
      </c>
      <c r="E312" s="39">
        <v>7</v>
      </c>
      <c r="F312" s="39">
        <v>40259</v>
      </c>
      <c r="I312" s="38" t="s">
        <v>35</v>
      </c>
      <c r="J312" s="38" t="s">
        <v>33</v>
      </c>
      <c r="K312" s="38">
        <v>5819</v>
      </c>
      <c r="L312" s="38" t="s">
        <v>34</v>
      </c>
      <c r="M312" s="39">
        <v>3</v>
      </c>
      <c r="N312" s="39">
        <v>17420</v>
      </c>
    </row>
    <row r="313" spans="1:14" x14ac:dyDescent="0.2">
      <c r="A313" s="38" t="s">
        <v>35</v>
      </c>
      <c r="B313" s="38" t="s">
        <v>33</v>
      </c>
      <c r="C313" s="39">
        <v>5779</v>
      </c>
      <c r="D313" s="38" t="s">
        <v>27</v>
      </c>
      <c r="E313" s="39">
        <v>10</v>
      </c>
      <c r="F313" s="39">
        <v>57658</v>
      </c>
      <c r="I313" s="38" t="s">
        <v>35</v>
      </c>
      <c r="J313" s="38" t="s">
        <v>33</v>
      </c>
      <c r="K313" s="38">
        <v>5839</v>
      </c>
      <c r="L313" s="38" t="s">
        <v>34</v>
      </c>
      <c r="M313" s="39">
        <v>2</v>
      </c>
      <c r="N313" s="39">
        <v>11666</v>
      </c>
    </row>
    <row r="314" spans="1:14" x14ac:dyDescent="0.2">
      <c r="A314" s="38" t="s">
        <v>35</v>
      </c>
      <c r="B314" s="38" t="s">
        <v>33</v>
      </c>
      <c r="C314" s="39">
        <v>5799</v>
      </c>
      <c r="D314" s="38" t="s">
        <v>27</v>
      </c>
      <c r="E314" s="39">
        <v>11</v>
      </c>
      <c r="F314" s="39">
        <v>63668</v>
      </c>
      <c r="I314" s="38" t="s">
        <v>35</v>
      </c>
      <c r="J314" s="38" t="s">
        <v>33</v>
      </c>
      <c r="K314" s="38">
        <v>5859</v>
      </c>
      <c r="L314" s="38" t="s">
        <v>34</v>
      </c>
      <c r="M314" s="39">
        <v>1</v>
      </c>
      <c r="N314" s="39">
        <v>5846</v>
      </c>
    </row>
    <row r="315" spans="1:14" x14ac:dyDescent="0.2">
      <c r="A315" s="38" t="s">
        <v>35</v>
      </c>
      <c r="B315" s="38" t="s">
        <v>33</v>
      </c>
      <c r="C315" s="39">
        <v>5819</v>
      </c>
      <c r="D315" s="38" t="s">
        <v>27</v>
      </c>
      <c r="E315" s="39">
        <v>8</v>
      </c>
      <c r="F315" s="39">
        <v>46457</v>
      </c>
      <c r="I315" s="38" t="s">
        <v>35</v>
      </c>
      <c r="J315" s="38" t="s">
        <v>33</v>
      </c>
      <c r="K315" s="38">
        <v>5879</v>
      </c>
      <c r="L315" s="38" t="s">
        <v>34</v>
      </c>
      <c r="M315" s="39">
        <v>4</v>
      </c>
      <c r="N315" s="39">
        <v>23461</v>
      </c>
    </row>
    <row r="316" spans="1:14" x14ac:dyDescent="0.2">
      <c r="A316" s="38" t="s">
        <v>35</v>
      </c>
      <c r="B316" s="38" t="s">
        <v>33</v>
      </c>
      <c r="C316" s="39">
        <v>5839</v>
      </c>
      <c r="D316" s="38" t="s">
        <v>27</v>
      </c>
      <c r="E316" s="39">
        <v>4</v>
      </c>
      <c r="F316" s="39">
        <v>23317</v>
      </c>
      <c r="I316" s="38" t="s">
        <v>35</v>
      </c>
      <c r="J316" s="38" t="s">
        <v>33</v>
      </c>
      <c r="K316" s="38">
        <v>5899</v>
      </c>
      <c r="L316" s="38" t="s">
        <v>34</v>
      </c>
      <c r="M316" s="39">
        <v>2</v>
      </c>
      <c r="N316" s="39">
        <v>11774</v>
      </c>
    </row>
    <row r="317" spans="1:14" x14ac:dyDescent="0.2">
      <c r="A317" s="38" t="s">
        <v>35</v>
      </c>
      <c r="B317" s="38" t="s">
        <v>33</v>
      </c>
      <c r="C317" s="39">
        <v>5859</v>
      </c>
      <c r="D317" s="38" t="s">
        <v>27</v>
      </c>
      <c r="E317" s="39">
        <v>7</v>
      </c>
      <c r="F317" s="39">
        <v>40979</v>
      </c>
      <c r="I317" s="38" t="s">
        <v>35</v>
      </c>
      <c r="J317" s="38" t="s">
        <v>33</v>
      </c>
      <c r="K317" s="38">
        <v>5919</v>
      </c>
      <c r="L317" s="38" t="s">
        <v>34</v>
      </c>
      <c r="M317" s="39">
        <v>1</v>
      </c>
      <c r="N317" s="39">
        <v>5904</v>
      </c>
    </row>
    <row r="318" spans="1:14" x14ac:dyDescent="0.2">
      <c r="A318" s="38" t="s">
        <v>35</v>
      </c>
      <c r="B318" s="38" t="s">
        <v>33</v>
      </c>
      <c r="C318" s="39">
        <v>5879</v>
      </c>
      <c r="D318" s="38" t="s">
        <v>27</v>
      </c>
      <c r="E318" s="39">
        <v>5</v>
      </c>
      <c r="F318" s="39">
        <v>29329</v>
      </c>
      <c r="I318" s="38" t="s">
        <v>35</v>
      </c>
      <c r="J318" s="38" t="s">
        <v>33</v>
      </c>
      <c r="K318" s="38">
        <v>5959</v>
      </c>
      <c r="L318" s="38" t="s">
        <v>34</v>
      </c>
      <c r="M318" s="39">
        <v>2</v>
      </c>
      <c r="N318" s="39">
        <v>11892</v>
      </c>
    </row>
    <row r="319" spans="1:14" x14ac:dyDescent="0.2">
      <c r="A319" s="38" t="s">
        <v>35</v>
      </c>
      <c r="B319" s="38" t="s">
        <v>33</v>
      </c>
      <c r="C319" s="39">
        <v>5899</v>
      </c>
      <c r="D319" s="38" t="s">
        <v>27</v>
      </c>
      <c r="E319" s="39">
        <v>8</v>
      </c>
      <c r="F319" s="39">
        <v>47114</v>
      </c>
      <c r="I319" s="38" t="s">
        <v>35</v>
      </c>
      <c r="J319" s="38" t="s">
        <v>33</v>
      </c>
      <c r="K319" s="38">
        <v>5979</v>
      </c>
      <c r="L319" s="38" t="s">
        <v>34</v>
      </c>
      <c r="M319" s="39">
        <v>4</v>
      </c>
      <c r="N319" s="39">
        <v>23868</v>
      </c>
    </row>
    <row r="320" spans="1:14" x14ac:dyDescent="0.2">
      <c r="A320" s="38" t="s">
        <v>35</v>
      </c>
      <c r="B320" s="38" t="s">
        <v>33</v>
      </c>
      <c r="C320" s="39">
        <v>5919</v>
      </c>
      <c r="D320" s="38" t="s">
        <v>27</v>
      </c>
      <c r="E320" s="39">
        <v>4</v>
      </c>
      <c r="F320" s="39">
        <v>23645</v>
      </c>
      <c r="I320" s="38" t="s">
        <v>35</v>
      </c>
      <c r="J320" s="38" t="s">
        <v>33</v>
      </c>
      <c r="K320" s="38">
        <v>5999</v>
      </c>
      <c r="L320" s="38" t="s">
        <v>34</v>
      </c>
      <c r="M320" s="39">
        <v>4</v>
      </c>
      <c r="N320" s="39">
        <v>23957</v>
      </c>
    </row>
    <row r="321" spans="1:14" x14ac:dyDescent="0.2">
      <c r="A321" s="38" t="s">
        <v>35</v>
      </c>
      <c r="B321" s="38" t="s">
        <v>33</v>
      </c>
      <c r="C321" s="39">
        <v>5939</v>
      </c>
      <c r="D321" s="38" t="s">
        <v>27</v>
      </c>
      <c r="E321" s="39">
        <v>7</v>
      </c>
      <c r="F321" s="39">
        <v>41487</v>
      </c>
      <c r="I321" s="38" t="s">
        <v>35</v>
      </c>
      <c r="J321" s="38" t="s">
        <v>33</v>
      </c>
      <c r="K321" s="38">
        <v>6039</v>
      </c>
      <c r="L321" s="38" t="s">
        <v>34</v>
      </c>
      <c r="M321" s="39">
        <v>2</v>
      </c>
      <c r="N321" s="39">
        <v>12066</v>
      </c>
    </row>
    <row r="322" spans="1:14" x14ac:dyDescent="0.2">
      <c r="A322" s="38" t="s">
        <v>35</v>
      </c>
      <c r="B322" s="38" t="s">
        <v>33</v>
      </c>
      <c r="C322" s="39">
        <v>5959</v>
      </c>
      <c r="D322" s="38" t="s">
        <v>27</v>
      </c>
      <c r="E322" s="39">
        <v>5</v>
      </c>
      <c r="F322" s="39">
        <v>29758</v>
      </c>
      <c r="I322" s="38" t="s">
        <v>35</v>
      </c>
      <c r="J322" s="38" t="s">
        <v>33</v>
      </c>
      <c r="K322" s="38">
        <v>6059</v>
      </c>
      <c r="L322" s="38" t="s">
        <v>34</v>
      </c>
      <c r="M322" s="39">
        <v>3</v>
      </c>
      <c r="N322" s="39">
        <v>18127</v>
      </c>
    </row>
    <row r="323" spans="1:14" x14ac:dyDescent="0.2">
      <c r="A323" s="38" t="s">
        <v>35</v>
      </c>
      <c r="B323" s="38" t="s">
        <v>33</v>
      </c>
      <c r="C323" s="39">
        <v>5979</v>
      </c>
      <c r="D323" s="38" t="s">
        <v>27</v>
      </c>
      <c r="E323" s="39">
        <v>6</v>
      </c>
      <c r="F323" s="39">
        <v>35806</v>
      </c>
      <c r="I323" s="38" t="s">
        <v>35</v>
      </c>
      <c r="J323" s="38" t="s">
        <v>33</v>
      </c>
      <c r="K323" s="38">
        <v>6079</v>
      </c>
      <c r="L323" s="38" t="s">
        <v>34</v>
      </c>
      <c r="M323" s="39">
        <v>2</v>
      </c>
      <c r="N323" s="39">
        <v>12142</v>
      </c>
    </row>
    <row r="324" spans="1:14" x14ac:dyDescent="0.2">
      <c r="A324" s="38" t="s">
        <v>35</v>
      </c>
      <c r="B324" s="38" t="s">
        <v>33</v>
      </c>
      <c r="C324" s="39">
        <v>5999</v>
      </c>
      <c r="D324" s="38" t="s">
        <v>27</v>
      </c>
      <c r="E324" s="39">
        <v>13</v>
      </c>
      <c r="F324" s="39">
        <v>77868</v>
      </c>
      <c r="I324" s="38" t="s">
        <v>35</v>
      </c>
      <c r="J324" s="38" t="s">
        <v>33</v>
      </c>
      <c r="K324" s="38">
        <v>6099</v>
      </c>
      <c r="L324" s="38" t="s">
        <v>34</v>
      </c>
      <c r="M324" s="39">
        <v>2</v>
      </c>
      <c r="N324" s="39">
        <v>12175</v>
      </c>
    </row>
    <row r="325" spans="1:14" x14ac:dyDescent="0.2">
      <c r="A325" s="38" t="s">
        <v>35</v>
      </c>
      <c r="B325" s="38" t="s">
        <v>33</v>
      </c>
      <c r="C325" s="39">
        <v>6019</v>
      </c>
      <c r="D325" s="38" t="s">
        <v>27</v>
      </c>
      <c r="E325" s="39">
        <v>9</v>
      </c>
      <c r="F325" s="39">
        <v>54087</v>
      </c>
      <c r="I325" s="38" t="s">
        <v>35</v>
      </c>
      <c r="J325" s="38" t="s">
        <v>33</v>
      </c>
      <c r="K325" s="38">
        <v>6119</v>
      </c>
      <c r="L325" s="38" t="s">
        <v>34</v>
      </c>
      <c r="M325" s="39">
        <v>3</v>
      </c>
      <c r="N325" s="39">
        <v>18326</v>
      </c>
    </row>
    <row r="326" spans="1:14" x14ac:dyDescent="0.2">
      <c r="A326" s="38" t="s">
        <v>35</v>
      </c>
      <c r="B326" s="38" t="s">
        <v>33</v>
      </c>
      <c r="C326" s="39">
        <v>6039</v>
      </c>
      <c r="D326" s="38" t="s">
        <v>27</v>
      </c>
      <c r="E326" s="39">
        <v>2</v>
      </c>
      <c r="F326" s="39">
        <v>12045</v>
      </c>
      <c r="I326" s="38" t="s">
        <v>35</v>
      </c>
      <c r="J326" s="38" t="s">
        <v>33</v>
      </c>
      <c r="K326" s="38">
        <v>6159</v>
      </c>
      <c r="L326" s="38" t="s">
        <v>34</v>
      </c>
      <c r="M326" s="39">
        <v>2</v>
      </c>
      <c r="N326" s="39">
        <v>12299</v>
      </c>
    </row>
    <row r="327" spans="1:14" x14ac:dyDescent="0.2">
      <c r="A327" s="38" t="s">
        <v>35</v>
      </c>
      <c r="B327" s="38" t="s">
        <v>33</v>
      </c>
      <c r="C327" s="39">
        <v>6059</v>
      </c>
      <c r="D327" s="38" t="s">
        <v>27</v>
      </c>
      <c r="E327" s="39">
        <v>3</v>
      </c>
      <c r="F327" s="39">
        <v>18140</v>
      </c>
      <c r="I327" s="38" t="s">
        <v>35</v>
      </c>
      <c r="J327" s="38" t="s">
        <v>33</v>
      </c>
      <c r="K327" s="38">
        <v>6179</v>
      </c>
      <c r="L327" s="38" t="s">
        <v>34</v>
      </c>
      <c r="M327" s="39">
        <v>2</v>
      </c>
      <c r="N327" s="39">
        <v>12336</v>
      </c>
    </row>
    <row r="328" spans="1:14" x14ac:dyDescent="0.2">
      <c r="A328" s="38" t="s">
        <v>35</v>
      </c>
      <c r="B328" s="38" t="s">
        <v>33</v>
      </c>
      <c r="C328" s="39">
        <v>6079</v>
      </c>
      <c r="D328" s="38" t="s">
        <v>27</v>
      </c>
      <c r="E328" s="39">
        <v>7</v>
      </c>
      <c r="F328" s="39">
        <v>42501</v>
      </c>
      <c r="I328" s="38" t="s">
        <v>35</v>
      </c>
      <c r="J328" s="38" t="s">
        <v>33</v>
      </c>
      <c r="K328" s="38">
        <v>6219</v>
      </c>
      <c r="L328" s="38" t="s">
        <v>34</v>
      </c>
      <c r="M328" s="39">
        <v>1</v>
      </c>
      <c r="N328" s="39">
        <v>6200</v>
      </c>
    </row>
    <row r="329" spans="1:14" x14ac:dyDescent="0.2">
      <c r="A329" s="38" t="s">
        <v>35</v>
      </c>
      <c r="B329" s="38" t="s">
        <v>33</v>
      </c>
      <c r="C329" s="39">
        <v>6099</v>
      </c>
      <c r="D329" s="38" t="s">
        <v>27</v>
      </c>
      <c r="E329" s="39">
        <v>5</v>
      </c>
      <c r="F329" s="39">
        <v>30434</v>
      </c>
      <c r="I329" s="38" t="s">
        <v>35</v>
      </c>
      <c r="J329" s="38" t="s">
        <v>33</v>
      </c>
      <c r="K329" s="38">
        <v>6239</v>
      </c>
      <c r="L329" s="38" t="s">
        <v>34</v>
      </c>
      <c r="M329" s="39">
        <v>1</v>
      </c>
      <c r="N329" s="39">
        <v>6236</v>
      </c>
    </row>
    <row r="330" spans="1:14" x14ac:dyDescent="0.2">
      <c r="A330" s="38" t="s">
        <v>35</v>
      </c>
      <c r="B330" s="38" t="s">
        <v>33</v>
      </c>
      <c r="C330" s="39">
        <v>6119</v>
      </c>
      <c r="D330" s="38" t="s">
        <v>27</v>
      </c>
      <c r="E330" s="39">
        <v>4</v>
      </c>
      <c r="F330" s="39">
        <v>24427</v>
      </c>
      <c r="I330" s="38" t="s">
        <v>35</v>
      </c>
      <c r="J330" s="38" t="s">
        <v>33</v>
      </c>
      <c r="K330" s="38">
        <v>6259</v>
      </c>
      <c r="L330" s="38" t="s">
        <v>34</v>
      </c>
      <c r="M330" s="39">
        <v>2</v>
      </c>
      <c r="N330" s="39">
        <v>12503</v>
      </c>
    </row>
    <row r="331" spans="1:14" x14ac:dyDescent="0.2">
      <c r="A331" s="38" t="s">
        <v>35</v>
      </c>
      <c r="B331" s="38" t="s">
        <v>33</v>
      </c>
      <c r="C331" s="39">
        <v>6139</v>
      </c>
      <c r="D331" s="38" t="s">
        <v>27</v>
      </c>
      <c r="E331" s="39">
        <v>6</v>
      </c>
      <c r="F331" s="39">
        <v>36752</v>
      </c>
      <c r="I331" s="38" t="s">
        <v>35</v>
      </c>
      <c r="J331" s="38" t="s">
        <v>33</v>
      </c>
      <c r="K331" s="38">
        <v>6279</v>
      </c>
      <c r="L331" s="38" t="s">
        <v>34</v>
      </c>
      <c r="M331" s="39">
        <v>1</v>
      </c>
      <c r="N331" s="39">
        <v>6266</v>
      </c>
    </row>
    <row r="332" spans="1:14" x14ac:dyDescent="0.2">
      <c r="A332" s="38" t="s">
        <v>35</v>
      </c>
      <c r="B332" s="38" t="s">
        <v>33</v>
      </c>
      <c r="C332" s="39">
        <v>6159</v>
      </c>
      <c r="D332" s="38" t="s">
        <v>27</v>
      </c>
      <c r="E332" s="39">
        <v>3</v>
      </c>
      <c r="F332" s="39">
        <v>18457</v>
      </c>
      <c r="I332" s="38" t="s">
        <v>35</v>
      </c>
      <c r="J332" s="38" t="s">
        <v>33</v>
      </c>
      <c r="K332" s="38">
        <v>6319</v>
      </c>
      <c r="L332" s="38" t="s">
        <v>34</v>
      </c>
      <c r="M332" s="39">
        <v>4</v>
      </c>
      <c r="N332" s="39">
        <v>25231</v>
      </c>
    </row>
    <row r="333" spans="1:14" x14ac:dyDescent="0.2">
      <c r="A333" s="38" t="s">
        <v>35</v>
      </c>
      <c r="B333" s="38" t="s">
        <v>33</v>
      </c>
      <c r="C333" s="39">
        <v>6179</v>
      </c>
      <c r="D333" s="38" t="s">
        <v>27</v>
      </c>
      <c r="E333" s="39">
        <v>1</v>
      </c>
      <c r="F333" s="39">
        <v>6164</v>
      </c>
      <c r="I333" s="38" t="s">
        <v>35</v>
      </c>
      <c r="J333" s="38" t="s">
        <v>33</v>
      </c>
      <c r="K333" s="38">
        <v>6359</v>
      </c>
      <c r="L333" s="38" t="s">
        <v>34</v>
      </c>
      <c r="M333" s="39">
        <v>1</v>
      </c>
      <c r="N333" s="39">
        <v>6346</v>
      </c>
    </row>
    <row r="334" spans="1:14" x14ac:dyDescent="0.2">
      <c r="A334" s="38" t="s">
        <v>35</v>
      </c>
      <c r="B334" s="38" t="s">
        <v>33</v>
      </c>
      <c r="C334" s="39">
        <v>6199</v>
      </c>
      <c r="D334" s="38" t="s">
        <v>27</v>
      </c>
      <c r="E334" s="39">
        <v>7</v>
      </c>
      <c r="F334" s="39">
        <v>43334</v>
      </c>
      <c r="I334" s="38" t="s">
        <v>35</v>
      </c>
      <c r="J334" s="38" t="s">
        <v>33</v>
      </c>
      <c r="K334" s="38">
        <v>6379</v>
      </c>
      <c r="L334" s="38" t="s">
        <v>34</v>
      </c>
      <c r="M334" s="39">
        <v>4</v>
      </c>
      <c r="N334" s="39">
        <v>25465</v>
      </c>
    </row>
    <row r="335" spans="1:14" x14ac:dyDescent="0.2">
      <c r="A335" s="38" t="s">
        <v>35</v>
      </c>
      <c r="B335" s="38" t="s">
        <v>33</v>
      </c>
      <c r="C335" s="39">
        <v>6219</v>
      </c>
      <c r="D335" s="38" t="s">
        <v>27</v>
      </c>
      <c r="E335" s="39">
        <v>7</v>
      </c>
      <c r="F335" s="39">
        <v>43484</v>
      </c>
      <c r="I335" s="38" t="s">
        <v>35</v>
      </c>
      <c r="J335" s="38" t="s">
        <v>33</v>
      </c>
      <c r="K335" s="38">
        <v>6399</v>
      </c>
      <c r="L335" s="38" t="s">
        <v>34</v>
      </c>
      <c r="M335" s="39">
        <v>4</v>
      </c>
      <c r="N335" s="39">
        <v>25569</v>
      </c>
    </row>
    <row r="336" spans="1:14" x14ac:dyDescent="0.2">
      <c r="A336" s="38" t="s">
        <v>35</v>
      </c>
      <c r="B336" s="38" t="s">
        <v>33</v>
      </c>
      <c r="C336" s="39">
        <v>6239</v>
      </c>
      <c r="D336" s="38" t="s">
        <v>27</v>
      </c>
      <c r="E336" s="39">
        <v>7</v>
      </c>
      <c r="F336" s="39">
        <v>43608</v>
      </c>
      <c r="I336" s="38" t="s">
        <v>35</v>
      </c>
      <c r="J336" s="38" t="s">
        <v>33</v>
      </c>
      <c r="K336" s="38">
        <v>6439</v>
      </c>
      <c r="L336" s="38" t="s">
        <v>34</v>
      </c>
      <c r="M336" s="39">
        <v>1</v>
      </c>
      <c r="N336" s="39">
        <v>6426</v>
      </c>
    </row>
    <row r="337" spans="1:14" x14ac:dyDescent="0.2">
      <c r="A337" s="38" t="s">
        <v>35</v>
      </c>
      <c r="B337" s="38" t="s">
        <v>33</v>
      </c>
      <c r="C337" s="39">
        <v>6259</v>
      </c>
      <c r="D337" s="38" t="s">
        <v>27</v>
      </c>
      <c r="E337" s="39">
        <v>7</v>
      </c>
      <c r="F337" s="39">
        <v>43745</v>
      </c>
      <c r="I337" s="38" t="s">
        <v>35</v>
      </c>
      <c r="J337" s="38" t="s">
        <v>33</v>
      </c>
      <c r="K337" s="38">
        <v>6459</v>
      </c>
      <c r="L337" s="38" t="s">
        <v>34</v>
      </c>
      <c r="M337" s="39">
        <v>3</v>
      </c>
      <c r="N337" s="39">
        <v>19352</v>
      </c>
    </row>
    <row r="338" spans="1:14" x14ac:dyDescent="0.2">
      <c r="A338" s="38" t="s">
        <v>35</v>
      </c>
      <c r="B338" s="38" t="s">
        <v>33</v>
      </c>
      <c r="C338" s="39">
        <v>6279</v>
      </c>
      <c r="D338" s="38" t="s">
        <v>27</v>
      </c>
      <c r="E338" s="39">
        <v>4</v>
      </c>
      <c r="F338" s="39">
        <v>25083</v>
      </c>
      <c r="I338" s="38" t="s">
        <v>35</v>
      </c>
      <c r="J338" s="38" t="s">
        <v>33</v>
      </c>
      <c r="K338" s="38">
        <v>6499</v>
      </c>
      <c r="L338" s="38" t="s">
        <v>34</v>
      </c>
      <c r="M338" s="39">
        <v>2</v>
      </c>
      <c r="N338" s="39">
        <v>12973</v>
      </c>
    </row>
    <row r="339" spans="1:14" x14ac:dyDescent="0.2">
      <c r="A339" s="38" t="s">
        <v>35</v>
      </c>
      <c r="B339" s="38" t="s">
        <v>33</v>
      </c>
      <c r="C339" s="39">
        <v>6299</v>
      </c>
      <c r="D339" s="38" t="s">
        <v>27</v>
      </c>
      <c r="E339" s="39">
        <v>7</v>
      </c>
      <c r="F339" s="39">
        <v>44037</v>
      </c>
      <c r="I339" s="38" t="s">
        <v>35</v>
      </c>
      <c r="J339" s="38" t="s">
        <v>33</v>
      </c>
      <c r="K339" s="38">
        <v>6519</v>
      </c>
      <c r="L339" s="38" t="s">
        <v>34</v>
      </c>
      <c r="M339" s="39">
        <v>3</v>
      </c>
      <c r="N339" s="39">
        <v>19521</v>
      </c>
    </row>
    <row r="340" spans="1:14" x14ac:dyDescent="0.2">
      <c r="A340" s="38" t="s">
        <v>35</v>
      </c>
      <c r="B340" s="38" t="s">
        <v>33</v>
      </c>
      <c r="C340" s="39">
        <v>6319</v>
      </c>
      <c r="D340" s="38" t="s">
        <v>27</v>
      </c>
      <c r="E340" s="39">
        <v>3</v>
      </c>
      <c r="F340" s="39">
        <v>18919</v>
      </c>
      <c r="I340" s="38" t="s">
        <v>35</v>
      </c>
      <c r="J340" s="38" t="s">
        <v>33</v>
      </c>
      <c r="K340" s="38">
        <v>6539</v>
      </c>
      <c r="L340" s="38" t="s">
        <v>34</v>
      </c>
      <c r="M340" s="39">
        <v>2</v>
      </c>
      <c r="N340" s="39">
        <v>13063</v>
      </c>
    </row>
    <row r="341" spans="1:14" x14ac:dyDescent="0.2">
      <c r="A341" s="38" t="s">
        <v>35</v>
      </c>
      <c r="B341" s="38" t="s">
        <v>33</v>
      </c>
      <c r="C341" s="39">
        <v>6339</v>
      </c>
      <c r="D341" s="38" t="s">
        <v>27</v>
      </c>
      <c r="E341" s="39">
        <v>8</v>
      </c>
      <c r="F341" s="39">
        <v>50631</v>
      </c>
      <c r="I341" s="38" t="s">
        <v>35</v>
      </c>
      <c r="J341" s="38" t="s">
        <v>33</v>
      </c>
      <c r="K341" s="38">
        <v>6579</v>
      </c>
      <c r="L341" s="38" t="s">
        <v>34</v>
      </c>
      <c r="M341" s="39">
        <v>1</v>
      </c>
      <c r="N341" s="39">
        <v>6572</v>
      </c>
    </row>
    <row r="342" spans="1:14" x14ac:dyDescent="0.2">
      <c r="A342" s="38" t="s">
        <v>35</v>
      </c>
      <c r="B342" s="38" t="s">
        <v>33</v>
      </c>
      <c r="C342" s="39">
        <v>6359</v>
      </c>
      <c r="D342" s="38" t="s">
        <v>27</v>
      </c>
      <c r="E342" s="39">
        <v>5</v>
      </c>
      <c r="F342" s="39">
        <v>31723</v>
      </c>
      <c r="I342" s="38" t="s">
        <v>35</v>
      </c>
      <c r="J342" s="38" t="s">
        <v>33</v>
      </c>
      <c r="K342" s="38">
        <v>6599</v>
      </c>
      <c r="L342" s="38" t="s">
        <v>34</v>
      </c>
      <c r="M342" s="39">
        <v>1</v>
      </c>
      <c r="N342" s="39">
        <v>6585</v>
      </c>
    </row>
    <row r="343" spans="1:14" x14ac:dyDescent="0.2">
      <c r="A343" s="38" t="s">
        <v>35</v>
      </c>
      <c r="B343" s="38" t="s">
        <v>33</v>
      </c>
      <c r="C343" s="39">
        <v>6379</v>
      </c>
      <c r="D343" s="38" t="s">
        <v>27</v>
      </c>
      <c r="E343" s="39">
        <v>10</v>
      </c>
      <c r="F343" s="39">
        <v>63674</v>
      </c>
      <c r="I343" s="38" t="s">
        <v>35</v>
      </c>
      <c r="J343" s="38" t="s">
        <v>33</v>
      </c>
      <c r="K343" s="38">
        <v>6619</v>
      </c>
      <c r="L343" s="38" t="s">
        <v>34</v>
      </c>
      <c r="M343" s="39">
        <v>4</v>
      </c>
      <c r="N343" s="39">
        <v>26414</v>
      </c>
    </row>
    <row r="344" spans="1:14" x14ac:dyDescent="0.2">
      <c r="A344" s="38" t="s">
        <v>35</v>
      </c>
      <c r="B344" s="38" t="s">
        <v>33</v>
      </c>
      <c r="C344" s="39">
        <v>6399</v>
      </c>
      <c r="D344" s="38" t="s">
        <v>27</v>
      </c>
      <c r="E344" s="39">
        <v>5</v>
      </c>
      <c r="F344" s="39">
        <v>31955</v>
      </c>
      <c r="I344" s="38" t="s">
        <v>35</v>
      </c>
      <c r="J344" s="38" t="s">
        <v>33</v>
      </c>
      <c r="K344" s="38">
        <v>6639</v>
      </c>
      <c r="L344" s="38" t="s">
        <v>34</v>
      </c>
      <c r="M344" s="39">
        <v>1</v>
      </c>
      <c r="N344" s="39">
        <v>6628</v>
      </c>
    </row>
    <row r="345" spans="1:14" x14ac:dyDescent="0.2">
      <c r="A345" s="38" t="s">
        <v>35</v>
      </c>
      <c r="B345" s="38" t="s">
        <v>33</v>
      </c>
      <c r="C345" s="39">
        <v>6419</v>
      </c>
      <c r="D345" s="38" t="s">
        <v>27</v>
      </c>
      <c r="E345" s="39">
        <v>4</v>
      </c>
      <c r="F345" s="39">
        <v>25620</v>
      </c>
      <c r="I345" s="38" t="s">
        <v>35</v>
      </c>
      <c r="J345" s="38" t="s">
        <v>33</v>
      </c>
      <c r="K345" s="38">
        <v>6679</v>
      </c>
      <c r="L345" s="38" t="s">
        <v>34</v>
      </c>
      <c r="M345" s="39">
        <v>1</v>
      </c>
      <c r="N345" s="39">
        <v>6662</v>
      </c>
    </row>
    <row r="346" spans="1:14" x14ac:dyDescent="0.2">
      <c r="A346" s="38" t="s">
        <v>35</v>
      </c>
      <c r="B346" s="38" t="s">
        <v>33</v>
      </c>
      <c r="C346" s="39">
        <v>6439</v>
      </c>
      <c r="D346" s="38" t="s">
        <v>27</v>
      </c>
      <c r="E346" s="39">
        <v>4</v>
      </c>
      <c r="F346" s="39">
        <v>25726</v>
      </c>
      <c r="I346" s="38" t="s">
        <v>35</v>
      </c>
      <c r="J346" s="38" t="s">
        <v>33</v>
      </c>
      <c r="K346" s="38">
        <v>6699</v>
      </c>
      <c r="L346" s="38" t="s">
        <v>34</v>
      </c>
      <c r="M346" s="39">
        <v>2</v>
      </c>
      <c r="N346" s="39">
        <v>13376</v>
      </c>
    </row>
    <row r="347" spans="1:14" x14ac:dyDescent="0.2">
      <c r="A347" s="38" t="s">
        <v>35</v>
      </c>
      <c r="B347" s="38" t="s">
        <v>33</v>
      </c>
      <c r="C347" s="39">
        <v>6459</v>
      </c>
      <c r="D347" s="38" t="s">
        <v>27</v>
      </c>
      <c r="E347" s="39">
        <v>2</v>
      </c>
      <c r="F347" s="39">
        <v>12892</v>
      </c>
      <c r="I347" s="38" t="s">
        <v>35</v>
      </c>
      <c r="J347" s="38" t="s">
        <v>33</v>
      </c>
      <c r="K347" s="38">
        <v>6739</v>
      </c>
      <c r="L347" s="38" t="s">
        <v>34</v>
      </c>
      <c r="M347" s="39">
        <v>3</v>
      </c>
      <c r="N347" s="39">
        <v>20193</v>
      </c>
    </row>
    <row r="348" spans="1:14" x14ac:dyDescent="0.2">
      <c r="A348" s="38" t="s">
        <v>35</v>
      </c>
      <c r="B348" s="38" t="s">
        <v>33</v>
      </c>
      <c r="C348" s="39">
        <v>6479</v>
      </c>
      <c r="D348" s="38" t="s">
        <v>27</v>
      </c>
      <c r="E348" s="39">
        <v>8</v>
      </c>
      <c r="F348" s="39">
        <v>51761</v>
      </c>
      <c r="I348" s="38" t="s">
        <v>35</v>
      </c>
      <c r="J348" s="38" t="s">
        <v>33</v>
      </c>
      <c r="K348" s="38">
        <v>6779</v>
      </c>
      <c r="L348" s="38" t="s">
        <v>34</v>
      </c>
      <c r="M348" s="39">
        <v>1</v>
      </c>
      <c r="N348" s="39">
        <v>6763</v>
      </c>
    </row>
    <row r="349" spans="1:14" x14ac:dyDescent="0.2">
      <c r="A349" s="38" t="s">
        <v>35</v>
      </c>
      <c r="B349" s="38" t="s">
        <v>33</v>
      </c>
      <c r="C349" s="39">
        <v>6499</v>
      </c>
      <c r="D349" s="38" t="s">
        <v>27</v>
      </c>
      <c r="E349" s="39">
        <v>7</v>
      </c>
      <c r="F349" s="39">
        <v>45417</v>
      </c>
      <c r="I349" s="38" t="s">
        <v>35</v>
      </c>
      <c r="J349" s="38" t="s">
        <v>33</v>
      </c>
      <c r="K349" s="38">
        <v>6799</v>
      </c>
      <c r="L349" s="38" t="s">
        <v>34</v>
      </c>
      <c r="M349" s="39">
        <v>3</v>
      </c>
      <c r="N349" s="39">
        <v>20361</v>
      </c>
    </row>
    <row r="350" spans="1:14" x14ac:dyDescent="0.2">
      <c r="A350" s="38" t="s">
        <v>35</v>
      </c>
      <c r="B350" s="38" t="s">
        <v>33</v>
      </c>
      <c r="C350" s="39">
        <v>6519</v>
      </c>
      <c r="D350" s="38" t="s">
        <v>27</v>
      </c>
      <c r="E350" s="39">
        <v>6</v>
      </c>
      <c r="F350" s="39">
        <v>39073</v>
      </c>
      <c r="I350" s="38" t="s">
        <v>35</v>
      </c>
      <c r="J350" s="38" t="s">
        <v>33</v>
      </c>
      <c r="K350" s="38">
        <v>6839</v>
      </c>
      <c r="L350" s="38" t="s">
        <v>34</v>
      </c>
      <c r="M350" s="39">
        <v>1</v>
      </c>
      <c r="N350" s="39">
        <v>6830</v>
      </c>
    </row>
    <row r="351" spans="1:14" x14ac:dyDescent="0.2">
      <c r="A351" s="38" t="s">
        <v>35</v>
      </c>
      <c r="B351" s="38" t="s">
        <v>33</v>
      </c>
      <c r="C351" s="39">
        <v>6539</v>
      </c>
      <c r="D351" s="38" t="s">
        <v>27</v>
      </c>
      <c r="E351" s="39">
        <v>4</v>
      </c>
      <c r="F351" s="39">
        <v>26124</v>
      </c>
      <c r="I351" s="38" t="s">
        <v>35</v>
      </c>
      <c r="J351" s="38" t="s">
        <v>33</v>
      </c>
      <c r="K351" s="38">
        <v>6859</v>
      </c>
      <c r="L351" s="38" t="s">
        <v>34</v>
      </c>
      <c r="M351" s="39">
        <v>2</v>
      </c>
      <c r="N351" s="39">
        <v>13697</v>
      </c>
    </row>
    <row r="352" spans="1:14" x14ac:dyDescent="0.2">
      <c r="A352" s="38" t="s">
        <v>35</v>
      </c>
      <c r="B352" s="38" t="s">
        <v>33</v>
      </c>
      <c r="C352" s="39">
        <v>6559</v>
      </c>
      <c r="D352" s="38" t="s">
        <v>27</v>
      </c>
      <c r="E352" s="39">
        <v>3</v>
      </c>
      <c r="F352" s="39">
        <v>19638</v>
      </c>
      <c r="I352" s="38" t="s">
        <v>35</v>
      </c>
      <c r="J352" s="38" t="s">
        <v>33</v>
      </c>
      <c r="K352" s="38">
        <v>6879</v>
      </c>
      <c r="L352" s="38" t="s">
        <v>34</v>
      </c>
      <c r="M352" s="39">
        <v>2</v>
      </c>
      <c r="N352" s="39">
        <v>13753</v>
      </c>
    </row>
    <row r="353" spans="1:14" x14ac:dyDescent="0.2">
      <c r="A353" s="38" t="s">
        <v>35</v>
      </c>
      <c r="B353" s="38" t="s">
        <v>33</v>
      </c>
      <c r="C353" s="39">
        <v>6579</v>
      </c>
      <c r="D353" s="38" t="s">
        <v>27</v>
      </c>
      <c r="E353" s="39">
        <v>6</v>
      </c>
      <c r="F353" s="39">
        <v>39417</v>
      </c>
      <c r="I353" s="38" t="s">
        <v>35</v>
      </c>
      <c r="J353" s="38" t="s">
        <v>33</v>
      </c>
      <c r="K353" s="38">
        <v>6899</v>
      </c>
      <c r="L353" s="38" t="s">
        <v>34</v>
      </c>
      <c r="M353" s="39">
        <v>2</v>
      </c>
      <c r="N353" s="39">
        <v>13792</v>
      </c>
    </row>
    <row r="354" spans="1:14" x14ac:dyDescent="0.2">
      <c r="A354" s="38" t="s">
        <v>35</v>
      </c>
      <c r="B354" s="38" t="s">
        <v>33</v>
      </c>
      <c r="C354" s="39">
        <v>6599</v>
      </c>
      <c r="D354" s="38" t="s">
        <v>27</v>
      </c>
      <c r="E354" s="39">
        <v>7</v>
      </c>
      <c r="F354" s="39">
        <v>46144</v>
      </c>
      <c r="I354" s="38" t="s">
        <v>35</v>
      </c>
      <c r="J354" s="38" t="s">
        <v>33</v>
      </c>
      <c r="K354" s="38">
        <v>6939</v>
      </c>
      <c r="L354" s="38" t="s">
        <v>34</v>
      </c>
      <c r="M354" s="39">
        <v>3</v>
      </c>
      <c r="N354" s="39">
        <v>20802</v>
      </c>
    </row>
    <row r="355" spans="1:14" x14ac:dyDescent="0.2">
      <c r="A355" s="38" t="s">
        <v>35</v>
      </c>
      <c r="B355" s="38" t="s">
        <v>33</v>
      </c>
      <c r="C355" s="39">
        <v>6619</v>
      </c>
      <c r="D355" s="38" t="s">
        <v>27</v>
      </c>
      <c r="E355" s="39">
        <v>1</v>
      </c>
      <c r="F355" s="39">
        <v>6613</v>
      </c>
      <c r="I355" s="38" t="s">
        <v>35</v>
      </c>
      <c r="J355" s="38" t="s">
        <v>33</v>
      </c>
      <c r="K355" s="38">
        <v>6979</v>
      </c>
      <c r="L355" s="38" t="s">
        <v>34</v>
      </c>
      <c r="M355" s="39">
        <v>2</v>
      </c>
      <c r="N355" s="39">
        <v>13954</v>
      </c>
    </row>
    <row r="356" spans="1:14" x14ac:dyDescent="0.2">
      <c r="A356" s="38" t="s">
        <v>35</v>
      </c>
      <c r="B356" s="38" t="s">
        <v>33</v>
      </c>
      <c r="C356" s="39">
        <v>6639</v>
      </c>
      <c r="D356" s="38" t="s">
        <v>27</v>
      </c>
      <c r="E356" s="39">
        <v>4</v>
      </c>
      <c r="F356" s="39">
        <v>26517</v>
      </c>
      <c r="I356" s="38" t="s">
        <v>35</v>
      </c>
      <c r="J356" s="38" t="s">
        <v>33</v>
      </c>
      <c r="K356" s="38">
        <v>6999</v>
      </c>
      <c r="L356" s="38" t="s">
        <v>34</v>
      </c>
      <c r="M356" s="39">
        <v>3</v>
      </c>
      <c r="N356" s="39">
        <v>20986</v>
      </c>
    </row>
    <row r="357" spans="1:14" x14ac:dyDescent="0.2">
      <c r="A357" s="38" t="s">
        <v>35</v>
      </c>
      <c r="B357" s="38" t="s">
        <v>33</v>
      </c>
      <c r="C357" s="39">
        <v>6659</v>
      </c>
      <c r="D357" s="38" t="s">
        <v>27</v>
      </c>
      <c r="E357" s="39">
        <v>5</v>
      </c>
      <c r="F357" s="39">
        <v>33257</v>
      </c>
      <c r="I357" s="38" t="s">
        <v>35</v>
      </c>
      <c r="J357" s="38" t="s">
        <v>33</v>
      </c>
      <c r="K357" s="38">
        <v>7019</v>
      </c>
      <c r="L357" s="38" t="s">
        <v>34</v>
      </c>
      <c r="M357" s="39">
        <v>1</v>
      </c>
      <c r="N357" s="39">
        <v>7004</v>
      </c>
    </row>
    <row r="358" spans="1:14" x14ac:dyDescent="0.2">
      <c r="A358" s="38" t="s">
        <v>35</v>
      </c>
      <c r="B358" s="38" t="s">
        <v>33</v>
      </c>
      <c r="C358" s="39">
        <v>6679</v>
      </c>
      <c r="D358" s="38" t="s">
        <v>27</v>
      </c>
      <c r="E358" s="39">
        <v>7</v>
      </c>
      <c r="F358" s="39">
        <v>46698</v>
      </c>
      <c r="I358" s="38" t="s">
        <v>35</v>
      </c>
      <c r="J358" s="38" t="s">
        <v>33</v>
      </c>
      <c r="K358" s="38">
        <v>7039</v>
      </c>
      <c r="L358" s="38" t="s">
        <v>34</v>
      </c>
      <c r="M358" s="39">
        <v>2</v>
      </c>
      <c r="N358" s="39">
        <v>14057</v>
      </c>
    </row>
    <row r="359" spans="1:14" x14ac:dyDescent="0.2">
      <c r="A359" s="38" t="s">
        <v>35</v>
      </c>
      <c r="B359" s="38" t="s">
        <v>33</v>
      </c>
      <c r="C359" s="39">
        <v>6699</v>
      </c>
      <c r="D359" s="38" t="s">
        <v>27</v>
      </c>
      <c r="E359" s="39">
        <v>7</v>
      </c>
      <c r="F359" s="39">
        <v>46812</v>
      </c>
      <c r="I359" s="38" t="s">
        <v>35</v>
      </c>
      <c r="J359" s="38" t="s">
        <v>33</v>
      </c>
      <c r="K359" s="38">
        <v>7059</v>
      </c>
      <c r="L359" s="38" t="s">
        <v>34</v>
      </c>
      <c r="M359" s="39">
        <v>3</v>
      </c>
      <c r="N359" s="39">
        <v>21168</v>
      </c>
    </row>
    <row r="360" spans="1:14" x14ac:dyDescent="0.2">
      <c r="A360" s="38" t="s">
        <v>35</v>
      </c>
      <c r="B360" s="38" t="s">
        <v>33</v>
      </c>
      <c r="C360" s="39">
        <v>6719</v>
      </c>
      <c r="D360" s="38" t="s">
        <v>27</v>
      </c>
      <c r="E360" s="39">
        <v>5</v>
      </c>
      <c r="F360" s="39">
        <v>33537</v>
      </c>
      <c r="I360" s="38" t="s">
        <v>35</v>
      </c>
      <c r="J360" s="38" t="s">
        <v>33</v>
      </c>
      <c r="K360" s="38">
        <v>7079</v>
      </c>
      <c r="L360" s="38" t="s">
        <v>34</v>
      </c>
      <c r="M360" s="39">
        <v>2</v>
      </c>
      <c r="N360" s="39">
        <v>14144</v>
      </c>
    </row>
    <row r="361" spans="1:14" x14ac:dyDescent="0.2">
      <c r="A361" s="38" t="s">
        <v>35</v>
      </c>
      <c r="B361" s="38" t="s">
        <v>33</v>
      </c>
      <c r="C361" s="39">
        <v>6739</v>
      </c>
      <c r="D361" s="38" t="s">
        <v>27</v>
      </c>
      <c r="E361" s="39">
        <v>9</v>
      </c>
      <c r="F361" s="39">
        <v>60563</v>
      </c>
      <c r="I361" s="38" t="s">
        <v>35</v>
      </c>
      <c r="J361" s="38" t="s">
        <v>33</v>
      </c>
      <c r="K361" s="38">
        <v>7099</v>
      </c>
      <c r="L361" s="38" t="s">
        <v>34</v>
      </c>
      <c r="M361" s="39">
        <v>2</v>
      </c>
      <c r="N361" s="39">
        <v>14180</v>
      </c>
    </row>
    <row r="362" spans="1:14" x14ac:dyDescent="0.2">
      <c r="A362" s="38" t="s">
        <v>35</v>
      </c>
      <c r="B362" s="38" t="s">
        <v>33</v>
      </c>
      <c r="C362" s="39">
        <v>6759</v>
      </c>
      <c r="D362" s="38" t="s">
        <v>27</v>
      </c>
      <c r="E362" s="39">
        <v>7</v>
      </c>
      <c r="F362" s="39">
        <v>47247</v>
      </c>
      <c r="I362" s="38" t="s">
        <v>35</v>
      </c>
      <c r="J362" s="38" t="s">
        <v>33</v>
      </c>
      <c r="K362" s="38">
        <v>7119</v>
      </c>
      <c r="L362" s="38" t="s">
        <v>34</v>
      </c>
      <c r="M362" s="39">
        <v>2</v>
      </c>
      <c r="N362" s="39">
        <v>14217</v>
      </c>
    </row>
    <row r="363" spans="1:14" x14ac:dyDescent="0.2">
      <c r="A363" s="38" t="s">
        <v>35</v>
      </c>
      <c r="B363" s="38" t="s">
        <v>33</v>
      </c>
      <c r="C363" s="39">
        <v>6779</v>
      </c>
      <c r="D363" s="38" t="s">
        <v>27</v>
      </c>
      <c r="E363" s="39">
        <v>8</v>
      </c>
      <c r="F363" s="39">
        <v>54121</v>
      </c>
      <c r="I363" s="38" t="s">
        <v>35</v>
      </c>
      <c r="J363" s="38" t="s">
        <v>33</v>
      </c>
      <c r="K363" s="38">
        <v>7179</v>
      </c>
      <c r="L363" s="38" t="s">
        <v>34</v>
      </c>
      <c r="M363" s="39">
        <v>3</v>
      </c>
      <c r="N363" s="39">
        <v>21506</v>
      </c>
    </row>
    <row r="364" spans="1:14" x14ac:dyDescent="0.2">
      <c r="A364" s="38" t="s">
        <v>35</v>
      </c>
      <c r="B364" s="38" t="s">
        <v>33</v>
      </c>
      <c r="C364" s="39">
        <v>6799</v>
      </c>
      <c r="D364" s="38" t="s">
        <v>27</v>
      </c>
      <c r="E364" s="39">
        <v>9</v>
      </c>
      <c r="F364" s="39">
        <v>61121</v>
      </c>
      <c r="I364" s="38" t="s">
        <v>35</v>
      </c>
      <c r="J364" s="38" t="s">
        <v>33</v>
      </c>
      <c r="K364" s="38">
        <v>7219</v>
      </c>
      <c r="L364" s="38" t="s">
        <v>34</v>
      </c>
      <c r="M364" s="39">
        <v>1</v>
      </c>
      <c r="N364" s="39">
        <v>7204</v>
      </c>
    </row>
    <row r="365" spans="1:14" x14ac:dyDescent="0.2">
      <c r="A365" s="38" t="s">
        <v>35</v>
      </c>
      <c r="B365" s="38" t="s">
        <v>33</v>
      </c>
      <c r="C365" s="39">
        <v>6819</v>
      </c>
      <c r="D365" s="38" t="s">
        <v>27</v>
      </c>
      <c r="E365" s="39">
        <v>2</v>
      </c>
      <c r="F365" s="39">
        <v>13628</v>
      </c>
      <c r="I365" s="38" t="s">
        <v>35</v>
      </c>
      <c r="J365" s="38" t="s">
        <v>33</v>
      </c>
      <c r="K365" s="38">
        <v>7239</v>
      </c>
      <c r="L365" s="38" t="s">
        <v>34</v>
      </c>
      <c r="M365" s="39">
        <v>3</v>
      </c>
      <c r="N365" s="39">
        <v>21689</v>
      </c>
    </row>
    <row r="366" spans="1:14" x14ac:dyDescent="0.2">
      <c r="A366" s="38" t="s">
        <v>35</v>
      </c>
      <c r="B366" s="38" t="s">
        <v>33</v>
      </c>
      <c r="C366" s="39">
        <v>6839</v>
      </c>
      <c r="D366" s="38" t="s">
        <v>27</v>
      </c>
      <c r="E366" s="39">
        <v>2</v>
      </c>
      <c r="F366" s="39">
        <v>13657</v>
      </c>
      <c r="I366" s="38" t="s">
        <v>35</v>
      </c>
      <c r="J366" s="38" t="s">
        <v>33</v>
      </c>
      <c r="K366" s="38">
        <v>7259</v>
      </c>
      <c r="L366" s="38" t="s">
        <v>34</v>
      </c>
      <c r="M366" s="39">
        <v>2</v>
      </c>
      <c r="N366" s="39">
        <v>14488</v>
      </c>
    </row>
    <row r="367" spans="1:14" x14ac:dyDescent="0.2">
      <c r="A367" s="38" t="s">
        <v>35</v>
      </c>
      <c r="B367" s="38" t="s">
        <v>33</v>
      </c>
      <c r="C367" s="39">
        <v>6859</v>
      </c>
      <c r="D367" s="38" t="s">
        <v>27</v>
      </c>
      <c r="E367" s="39">
        <v>6</v>
      </c>
      <c r="F367" s="39">
        <v>41081</v>
      </c>
      <c r="I367" s="38" t="s">
        <v>35</v>
      </c>
      <c r="J367" s="38" t="s">
        <v>33</v>
      </c>
      <c r="K367" s="38">
        <v>7279</v>
      </c>
      <c r="L367" s="38" t="s">
        <v>34</v>
      </c>
      <c r="M367" s="39">
        <v>1</v>
      </c>
      <c r="N367" s="39">
        <v>7278</v>
      </c>
    </row>
    <row r="368" spans="1:14" x14ac:dyDescent="0.2">
      <c r="A368" s="38" t="s">
        <v>35</v>
      </c>
      <c r="B368" s="38" t="s">
        <v>33</v>
      </c>
      <c r="C368" s="39">
        <v>6879</v>
      </c>
      <c r="D368" s="38" t="s">
        <v>27</v>
      </c>
      <c r="E368" s="39">
        <v>8</v>
      </c>
      <c r="F368" s="39">
        <v>54960</v>
      </c>
      <c r="I368" s="38" t="s">
        <v>35</v>
      </c>
      <c r="J368" s="38" t="s">
        <v>33</v>
      </c>
      <c r="K368" s="38">
        <v>7299</v>
      </c>
      <c r="L368" s="38" t="s">
        <v>34</v>
      </c>
      <c r="M368" s="39">
        <v>2</v>
      </c>
      <c r="N368" s="39">
        <v>14570</v>
      </c>
    </row>
    <row r="369" spans="1:14" x14ac:dyDescent="0.2">
      <c r="A369" s="38" t="s">
        <v>35</v>
      </c>
      <c r="B369" s="38" t="s">
        <v>33</v>
      </c>
      <c r="C369" s="39">
        <v>6899</v>
      </c>
      <c r="D369" s="38" t="s">
        <v>27</v>
      </c>
      <c r="E369" s="39">
        <v>3</v>
      </c>
      <c r="F369" s="39">
        <v>20660</v>
      </c>
      <c r="I369" s="38" t="s">
        <v>35</v>
      </c>
      <c r="J369" s="38" t="s">
        <v>33</v>
      </c>
      <c r="K369" s="38">
        <v>7319</v>
      </c>
      <c r="L369" s="38" t="s">
        <v>34</v>
      </c>
      <c r="M369" s="39">
        <v>1</v>
      </c>
      <c r="N369" s="39">
        <v>7305</v>
      </c>
    </row>
    <row r="370" spans="1:14" x14ac:dyDescent="0.2">
      <c r="A370" s="38" t="s">
        <v>35</v>
      </c>
      <c r="B370" s="38" t="s">
        <v>33</v>
      </c>
      <c r="C370" s="39">
        <v>6919</v>
      </c>
      <c r="D370" s="38" t="s">
        <v>27</v>
      </c>
      <c r="E370" s="39">
        <v>8</v>
      </c>
      <c r="F370" s="39">
        <v>55263</v>
      </c>
      <c r="I370" s="38" t="s">
        <v>35</v>
      </c>
      <c r="J370" s="38" t="s">
        <v>33</v>
      </c>
      <c r="K370" s="38">
        <v>7439</v>
      </c>
      <c r="L370" s="38" t="s">
        <v>34</v>
      </c>
      <c r="M370" s="39">
        <v>1</v>
      </c>
      <c r="N370" s="39">
        <v>7429</v>
      </c>
    </row>
    <row r="371" spans="1:14" x14ac:dyDescent="0.2">
      <c r="A371" s="38" t="s">
        <v>35</v>
      </c>
      <c r="B371" s="38" t="s">
        <v>33</v>
      </c>
      <c r="C371" s="39">
        <v>6939</v>
      </c>
      <c r="D371" s="38" t="s">
        <v>27</v>
      </c>
      <c r="E371" s="39">
        <v>5</v>
      </c>
      <c r="F371" s="39">
        <v>34640</v>
      </c>
      <c r="I371" s="38" t="s">
        <v>35</v>
      </c>
      <c r="J371" s="38" t="s">
        <v>33</v>
      </c>
      <c r="K371" s="38">
        <v>7459</v>
      </c>
      <c r="L371" s="38" t="s">
        <v>34</v>
      </c>
      <c r="M371" s="39">
        <v>1</v>
      </c>
      <c r="N371" s="39">
        <v>7455</v>
      </c>
    </row>
    <row r="372" spans="1:14" x14ac:dyDescent="0.2">
      <c r="A372" s="38" t="s">
        <v>35</v>
      </c>
      <c r="B372" s="38" t="s">
        <v>33</v>
      </c>
      <c r="C372" s="39">
        <v>6959</v>
      </c>
      <c r="D372" s="38" t="s">
        <v>27</v>
      </c>
      <c r="E372" s="39">
        <v>3</v>
      </c>
      <c r="F372" s="39">
        <v>20846</v>
      </c>
      <c r="I372" s="38" t="s">
        <v>35</v>
      </c>
      <c r="J372" s="38" t="s">
        <v>33</v>
      </c>
      <c r="K372" s="38">
        <v>7479</v>
      </c>
      <c r="L372" s="38" t="s">
        <v>34</v>
      </c>
      <c r="M372" s="39">
        <v>1</v>
      </c>
      <c r="N372" s="39">
        <v>7468</v>
      </c>
    </row>
    <row r="373" spans="1:14" x14ac:dyDescent="0.2">
      <c r="A373" s="38" t="s">
        <v>35</v>
      </c>
      <c r="B373" s="38" t="s">
        <v>33</v>
      </c>
      <c r="C373" s="39">
        <v>6979</v>
      </c>
      <c r="D373" s="38" t="s">
        <v>27</v>
      </c>
      <c r="E373" s="39">
        <v>2</v>
      </c>
      <c r="F373" s="39">
        <v>13937</v>
      </c>
      <c r="I373" s="38" t="s">
        <v>35</v>
      </c>
      <c r="J373" s="38" t="s">
        <v>33</v>
      </c>
      <c r="K373" s="38">
        <v>7499</v>
      </c>
      <c r="L373" s="38" t="s">
        <v>34</v>
      </c>
      <c r="M373" s="39">
        <v>1</v>
      </c>
      <c r="N373" s="39">
        <v>7486</v>
      </c>
    </row>
    <row r="374" spans="1:14" x14ac:dyDescent="0.2">
      <c r="A374" s="38" t="s">
        <v>35</v>
      </c>
      <c r="B374" s="38" t="s">
        <v>33</v>
      </c>
      <c r="C374" s="39">
        <v>6999</v>
      </c>
      <c r="D374" s="38" t="s">
        <v>27</v>
      </c>
      <c r="E374" s="39">
        <v>5</v>
      </c>
      <c r="F374" s="39">
        <v>34944</v>
      </c>
      <c r="I374" s="38" t="s">
        <v>35</v>
      </c>
      <c r="J374" s="38" t="s">
        <v>33</v>
      </c>
      <c r="K374" s="38">
        <v>7519</v>
      </c>
      <c r="L374" s="38" t="s">
        <v>34</v>
      </c>
      <c r="M374" s="39">
        <v>1</v>
      </c>
      <c r="N374" s="39">
        <v>7513</v>
      </c>
    </row>
    <row r="375" spans="1:14" x14ac:dyDescent="0.2">
      <c r="A375" s="38" t="s">
        <v>35</v>
      </c>
      <c r="B375" s="38" t="s">
        <v>33</v>
      </c>
      <c r="C375" s="39">
        <v>7019</v>
      </c>
      <c r="D375" s="38" t="s">
        <v>27</v>
      </c>
      <c r="E375" s="39">
        <v>8</v>
      </c>
      <c r="F375" s="39">
        <v>56089</v>
      </c>
      <c r="I375" s="38" t="s">
        <v>35</v>
      </c>
      <c r="J375" s="38" t="s">
        <v>33</v>
      </c>
      <c r="K375" s="38">
        <v>7539</v>
      </c>
      <c r="L375" s="38" t="s">
        <v>34</v>
      </c>
      <c r="M375" s="39">
        <v>2</v>
      </c>
      <c r="N375" s="39">
        <v>15056</v>
      </c>
    </row>
    <row r="376" spans="1:14" x14ac:dyDescent="0.2">
      <c r="A376" s="38" t="s">
        <v>35</v>
      </c>
      <c r="B376" s="38" t="s">
        <v>33</v>
      </c>
      <c r="C376" s="39">
        <v>7039</v>
      </c>
      <c r="D376" s="38" t="s">
        <v>27</v>
      </c>
      <c r="E376" s="39">
        <v>9</v>
      </c>
      <c r="F376" s="39">
        <v>63243</v>
      </c>
      <c r="I376" s="38" t="s">
        <v>35</v>
      </c>
      <c r="J376" s="38" t="s">
        <v>33</v>
      </c>
      <c r="K376" s="38">
        <v>7559</v>
      </c>
      <c r="L376" s="38" t="s">
        <v>34</v>
      </c>
      <c r="M376" s="39">
        <v>1</v>
      </c>
      <c r="N376" s="39">
        <v>7557</v>
      </c>
    </row>
    <row r="377" spans="1:14" x14ac:dyDescent="0.2">
      <c r="A377" s="38" t="s">
        <v>35</v>
      </c>
      <c r="B377" s="38" t="s">
        <v>33</v>
      </c>
      <c r="C377" s="39">
        <v>7059</v>
      </c>
      <c r="D377" s="38" t="s">
        <v>27</v>
      </c>
      <c r="E377" s="39">
        <v>5</v>
      </c>
      <c r="F377" s="39">
        <v>35269</v>
      </c>
      <c r="I377" s="38" t="s">
        <v>35</v>
      </c>
      <c r="J377" s="38" t="s">
        <v>33</v>
      </c>
      <c r="K377" s="38">
        <v>7579</v>
      </c>
      <c r="L377" s="38" t="s">
        <v>34</v>
      </c>
      <c r="M377" s="39">
        <v>1</v>
      </c>
      <c r="N377" s="39">
        <v>7563</v>
      </c>
    </row>
    <row r="378" spans="1:14" x14ac:dyDescent="0.2">
      <c r="A378" s="38" t="s">
        <v>35</v>
      </c>
      <c r="B378" s="38" t="s">
        <v>33</v>
      </c>
      <c r="C378" s="39">
        <v>7079</v>
      </c>
      <c r="D378" s="38" t="s">
        <v>27</v>
      </c>
      <c r="E378" s="39">
        <v>7</v>
      </c>
      <c r="F378" s="39">
        <v>49504</v>
      </c>
      <c r="I378" s="38" t="s">
        <v>35</v>
      </c>
      <c r="J378" s="38" t="s">
        <v>33</v>
      </c>
      <c r="K378" s="38">
        <v>7599</v>
      </c>
      <c r="L378" s="38" t="s">
        <v>34</v>
      </c>
      <c r="M378" s="39">
        <v>1</v>
      </c>
      <c r="N378" s="39">
        <v>7599</v>
      </c>
    </row>
    <row r="379" spans="1:14" x14ac:dyDescent="0.2">
      <c r="A379" s="38" t="s">
        <v>35</v>
      </c>
      <c r="B379" s="38" t="s">
        <v>33</v>
      </c>
      <c r="C379" s="39">
        <v>7099</v>
      </c>
      <c r="D379" s="38" t="s">
        <v>27</v>
      </c>
      <c r="E379" s="39">
        <v>4</v>
      </c>
      <c r="F379" s="39">
        <v>28343</v>
      </c>
      <c r="I379" s="38" t="s">
        <v>35</v>
      </c>
      <c r="J379" s="38" t="s">
        <v>33</v>
      </c>
      <c r="K379" s="38">
        <v>7619</v>
      </c>
      <c r="L379" s="38" t="s">
        <v>34</v>
      </c>
      <c r="M379" s="39">
        <v>3</v>
      </c>
      <c r="N379" s="39">
        <v>22821</v>
      </c>
    </row>
    <row r="380" spans="1:14" x14ac:dyDescent="0.2">
      <c r="A380" s="38" t="s">
        <v>35</v>
      </c>
      <c r="B380" s="38" t="s">
        <v>33</v>
      </c>
      <c r="C380" s="39">
        <v>7119</v>
      </c>
      <c r="D380" s="38" t="s">
        <v>27</v>
      </c>
      <c r="E380" s="39">
        <v>3</v>
      </c>
      <c r="F380" s="39">
        <v>21325</v>
      </c>
      <c r="I380" s="38" t="s">
        <v>35</v>
      </c>
      <c r="J380" s="38" t="s">
        <v>33</v>
      </c>
      <c r="K380" s="38">
        <v>7639</v>
      </c>
      <c r="L380" s="38" t="s">
        <v>34</v>
      </c>
      <c r="M380" s="39">
        <v>3</v>
      </c>
      <c r="N380" s="39">
        <v>22896</v>
      </c>
    </row>
    <row r="381" spans="1:14" x14ac:dyDescent="0.2">
      <c r="A381" s="38" t="s">
        <v>35</v>
      </c>
      <c r="B381" s="38" t="s">
        <v>33</v>
      </c>
      <c r="C381" s="39">
        <v>7139</v>
      </c>
      <c r="D381" s="38" t="s">
        <v>27</v>
      </c>
      <c r="E381" s="39">
        <v>3</v>
      </c>
      <c r="F381" s="39">
        <v>21389</v>
      </c>
      <c r="I381" s="38" t="s">
        <v>35</v>
      </c>
      <c r="J381" s="38" t="s">
        <v>33</v>
      </c>
      <c r="K381" s="38">
        <v>7659</v>
      </c>
      <c r="L381" s="38" t="s">
        <v>34</v>
      </c>
      <c r="M381" s="39">
        <v>1</v>
      </c>
      <c r="N381" s="39">
        <v>7656</v>
      </c>
    </row>
    <row r="382" spans="1:14" x14ac:dyDescent="0.2">
      <c r="A382" s="38" t="s">
        <v>35</v>
      </c>
      <c r="B382" s="38" t="s">
        <v>33</v>
      </c>
      <c r="C382" s="39">
        <v>7159</v>
      </c>
      <c r="D382" s="38" t="s">
        <v>27</v>
      </c>
      <c r="E382" s="39">
        <v>6</v>
      </c>
      <c r="F382" s="39">
        <v>42872</v>
      </c>
      <c r="I382" s="38" t="s">
        <v>35</v>
      </c>
      <c r="J382" s="38" t="s">
        <v>33</v>
      </c>
      <c r="K382" s="38">
        <v>7679</v>
      </c>
      <c r="L382" s="38" t="s">
        <v>34</v>
      </c>
      <c r="M382" s="39">
        <v>1</v>
      </c>
      <c r="N382" s="39">
        <v>7670</v>
      </c>
    </row>
    <row r="383" spans="1:14" x14ac:dyDescent="0.2">
      <c r="A383" s="38" t="s">
        <v>35</v>
      </c>
      <c r="B383" s="38" t="s">
        <v>33</v>
      </c>
      <c r="C383" s="39">
        <v>7179</v>
      </c>
      <c r="D383" s="38" t="s">
        <v>27</v>
      </c>
      <c r="E383" s="39">
        <v>7</v>
      </c>
      <c r="F383" s="39">
        <v>50209</v>
      </c>
      <c r="I383" s="38" t="s">
        <v>35</v>
      </c>
      <c r="J383" s="38" t="s">
        <v>33</v>
      </c>
      <c r="K383" s="38">
        <v>7699</v>
      </c>
      <c r="L383" s="38" t="s">
        <v>34</v>
      </c>
      <c r="M383" s="39">
        <v>1</v>
      </c>
      <c r="N383" s="39">
        <v>7697</v>
      </c>
    </row>
    <row r="384" spans="1:14" x14ac:dyDescent="0.2">
      <c r="A384" s="38" t="s">
        <v>35</v>
      </c>
      <c r="B384" s="38" t="s">
        <v>33</v>
      </c>
      <c r="C384" s="39">
        <v>7199</v>
      </c>
      <c r="D384" s="38" t="s">
        <v>27</v>
      </c>
      <c r="E384" s="39">
        <v>4</v>
      </c>
      <c r="F384" s="39">
        <v>28769</v>
      </c>
      <c r="I384" s="38" t="s">
        <v>35</v>
      </c>
      <c r="J384" s="38" t="s">
        <v>33</v>
      </c>
      <c r="K384" s="38">
        <v>7739</v>
      </c>
      <c r="L384" s="38" t="s">
        <v>34</v>
      </c>
      <c r="M384" s="39">
        <v>1</v>
      </c>
      <c r="N384" s="39">
        <v>7727</v>
      </c>
    </row>
    <row r="385" spans="1:14" x14ac:dyDescent="0.2">
      <c r="A385" s="38" t="s">
        <v>35</v>
      </c>
      <c r="B385" s="38" t="s">
        <v>33</v>
      </c>
      <c r="C385" s="39">
        <v>7219</v>
      </c>
      <c r="D385" s="38" t="s">
        <v>27</v>
      </c>
      <c r="E385" s="39">
        <v>7</v>
      </c>
      <c r="F385" s="39">
        <v>50466</v>
      </c>
      <c r="I385" s="38" t="s">
        <v>35</v>
      </c>
      <c r="J385" s="38" t="s">
        <v>33</v>
      </c>
      <c r="K385" s="38">
        <v>7759</v>
      </c>
      <c r="L385" s="38" t="s">
        <v>34</v>
      </c>
      <c r="M385" s="39">
        <v>1</v>
      </c>
      <c r="N385" s="39">
        <v>7750</v>
      </c>
    </row>
    <row r="386" spans="1:14" x14ac:dyDescent="0.2">
      <c r="A386" s="38" t="s">
        <v>35</v>
      </c>
      <c r="B386" s="38" t="s">
        <v>33</v>
      </c>
      <c r="C386" s="39">
        <v>7239</v>
      </c>
      <c r="D386" s="38" t="s">
        <v>27</v>
      </c>
      <c r="E386" s="39">
        <v>4</v>
      </c>
      <c r="F386" s="39">
        <v>28926</v>
      </c>
      <c r="I386" s="38" t="s">
        <v>35</v>
      </c>
      <c r="J386" s="38" t="s">
        <v>33</v>
      </c>
      <c r="K386" s="38">
        <v>7799</v>
      </c>
      <c r="L386" s="38" t="s">
        <v>34</v>
      </c>
      <c r="M386" s="39">
        <v>1</v>
      </c>
      <c r="N386" s="39">
        <v>7786</v>
      </c>
    </row>
    <row r="387" spans="1:14" x14ac:dyDescent="0.2">
      <c r="A387" s="38" t="s">
        <v>35</v>
      </c>
      <c r="B387" s="38" t="s">
        <v>33</v>
      </c>
      <c r="C387" s="39">
        <v>7259</v>
      </c>
      <c r="D387" s="38" t="s">
        <v>27</v>
      </c>
      <c r="E387" s="39">
        <v>4</v>
      </c>
      <c r="F387" s="39">
        <v>29000</v>
      </c>
      <c r="I387" s="38" t="s">
        <v>35</v>
      </c>
      <c r="J387" s="38" t="s">
        <v>33</v>
      </c>
      <c r="K387" s="38">
        <v>7859</v>
      </c>
      <c r="L387" s="38" t="s">
        <v>34</v>
      </c>
      <c r="M387" s="39">
        <v>2</v>
      </c>
      <c r="N387" s="39">
        <v>15693</v>
      </c>
    </row>
    <row r="388" spans="1:14" x14ac:dyDescent="0.2">
      <c r="A388" s="38" t="s">
        <v>35</v>
      </c>
      <c r="B388" s="38" t="s">
        <v>33</v>
      </c>
      <c r="C388" s="39">
        <v>7279</v>
      </c>
      <c r="D388" s="38" t="s">
        <v>27</v>
      </c>
      <c r="E388" s="39">
        <v>5</v>
      </c>
      <c r="F388" s="39">
        <v>36334</v>
      </c>
      <c r="I388" s="38" t="s">
        <v>35</v>
      </c>
      <c r="J388" s="38" t="s">
        <v>33</v>
      </c>
      <c r="K388" s="38">
        <v>7879</v>
      </c>
      <c r="L388" s="38" t="s">
        <v>34</v>
      </c>
      <c r="M388" s="39">
        <v>2</v>
      </c>
      <c r="N388" s="39">
        <v>15741</v>
      </c>
    </row>
    <row r="389" spans="1:14" x14ac:dyDescent="0.2">
      <c r="A389" s="38" t="s">
        <v>35</v>
      </c>
      <c r="B389" s="38" t="s">
        <v>33</v>
      </c>
      <c r="C389" s="39">
        <v>7299</v>
      </c>
      <c r="D389" s="38" t="s">
        <v>27</v>
      </c>
      <c r="E389" s="39">
        <v>2</v>
      </c>
      <c r="F389" s="39">
        <v>14577</v>
      </c>
      <c r="I389" s="38" t="s">
        <v>35</v>
      </c>
      <c r="J389" s="38" t="s">
        <v>33</v>
      </c>
      <c r="K389" s="38">
        <v>7939</v>
      </c>
      <c r="L389" s="38" t="s">
        <v>34</v>
      </c>
      <c r="M389" s="39">
        <v>1</v>
      </c>
      <c r="N389" s="39">
        <v>7924</v>
      </c>
    </row>
    <row r="390" spans="1:14" x14ac:dyDescent="0.2">
      <c r="A390" s="38" t="s">
        <v>35</v>
      </c>
      <c r="B390" s="38" t="s">
        <v>33</v>
      </c>
      <c r="C390" s="39">
        <v>7319</v>
      </c>
      <c r="D390" s="38" t="s">
        <v>27</v>
      </c>
      <c r="E390" s="39">
        <v>4</v>
      </c>
      <c r="F390" s="39">
        <v>29248</v>
      </c>
      <c r="I390" s="38" t="s">
        <v>35</v>
      </c>
      <c r="J390" s="38" t="s">
        <v>33</v>
      </c>
      <c r="K390" s="38">
        <v>7979</v>
      </c>
      <c r="L390" s="38" t="s">
        <v>34</v>
      </c>
      <c r="M390" s="39">
        <v>2</v>
      </c>
      <c r="N390" s="39">
        <v>15950</v>
      </c>
    </row>
    <row r="391" spans="1:14" x14ac:dyDescent="0.2">
      <c r="A391" s="38" t="s">
        <v>35</v>
      </c>
      <c r="B391" s="38" t="s">
        <v>33</v>
      </c>
      <c r="C391" s="39">
        <v>7339</v>
      </c>
      <c r="D391" s="38" t="s">
        <v>27</v>
      </c>
      <c r="E391" s="39">
        <v>5</v>
      </c>
      <c r="F391" s="39">
        <v>36662</v>
      </c>
      <c r="I391" s="38" t="s">
        <v>35</v>
      </c>
      <c r="J391" s="38" t="s">
        <v>33</v>
      </c>
      <c r="K391" s="38">
        <v>7999</v>
      </c>
      <c r="L391" s="38" t="s">
        <v>34</v>
      </c>
      <c r="M391" s="39">
        <v>1</v>
      </c>
      <c r="N391" s="39">
        <v>7995</v>
      </c>
    </row>
    <row r="392" spans="1:14" x14ac:dyDescent="0.2">
      <c r="A392" s="38" t="s">
        <v>35</v>
      </c>
      <c r="B392" s="38" t="s">
        <v>33</v>
      </c>
      <c r="C392" s="39">
        <v>7359</v>
      </c>
      <c r="D392" s="38" t="s">
        <v>27</v>
      </c>
      <c r="E392" s="39">
        <v>4</v>
      </c>
      <c r="F392" s="39">
        <v>29392</v>
      </c>
      <c r="I392" s="38" t="s">
        <v>35</v>
      </c>
      <c r="J392" s="38" t="s">
        <v>33</v>
      </c>
      <c r="K392" s="38">
        <v>8019</v>
      </c>
      <c r="L392" s="38" t="s">
        <v>34</v>
      </c>
      <c r="M392" s="39">
        <v>1</v>
      </c>
      <c r="N392" s="39">
        <v>8001</v>
      </c>
    </row>
    <row r="393" spans="1:14" x14ac:dyDescent="0.2">
      <c r="A393" s="38" t="s">
        <v>35</v>
      </c>
      <c r="B393" s="38" t="s">
        <v>33</v>
      </c>
      <c r="C393" s="39">
        <v>7379</v>
      </c>
      <c r="D393" s="38" t="s">
        <v>27</v>
      </c>
      <c r="E393" s="39">
        <v>5</v>
      </c>
      <c r="F393" s="39">
        <v>36807</v>
      </c>
      <c r="I393" s="38" t="s">
        <v>35</v>
      </c>
      <c r="J393" s="38" t="s">
        <v>33</v>
      </c>
      <c r="K393" s="38">
        <v>8039</v>
      </c>
      <c r="L393" s="38" t="s">
        <v>34</v>
      </c>
      <c r="M393" s="39">
        <v>1</v>
      </c>
      <c r="N393" s="39">
        <v>8039</v>
      </c>
    </row>
    <row r="394" spans="1:14" x14ac:dyDescent="0.2">
      <c r="A394" s="38" t="s">
        <v>35</v>
      </c>
      <c r="B394" s="38" t="s">
        <v>33</v>
      </c>
      <c r="C394" s="39">
        <v>7399</v>
      </c>
      <c r="D394" s="38" t="s">
        <v>27</v>
      </c>
      <c r="E394" s="39">
        <v>5</v>
      </c>
      <c r="F394" s="39">
        <v>36962</v>
      </c>
      <c r="I394" s="38" t="s">
        <v>35</v>
      </c>
      <c r="J394" s="38" t="s">
        <v>33</v>
      </c>
      <c r="K394" s="38">
        <v>8099</v>
      </c>
      <c r="L394" s="38" t="s">
        <v>34</v>
      </c>
      <c r="M394" s="39">
        <v>1</v>
      </c>
      <c r="N394" s="39">
        <v>8096</v>
      </c>
    </row>
    <row r="395" spans="1:14" x14ac:dyDescent="0.2">
      <c r="A395" s="38" t="s">
        <v>35</v>
      </c>
      <c r="B395" s="38" t="s">
        <v>33</v>
      </c>
      <c r="C395" s="39">
        <v>7419</v>
      </c>
      <c r="D395" s="38" t="s">
        <v>27</v>
      </c>
      <c r="E395" s="39">
        <v>6</v>
      </c>
      <c r="F395" s="39">
        <v>44475</v>
      </c>
      <c r="I395" s="38" t="s">
        <v>35</v>
      </c>
      <c r="J395" s="38" t="s">
        <v>33</v>
      </c>
      <c r="K395" s="38">
        <v>8119</v>
      </c>
      <c r="L395" s="38" t="s">
        <v>34</v>
      </c>
      <c r="M395" s="39">
        <v>1</v>
      </c>
      <c r="N395" s="39">
        <v>8100</v>
      </c>
    </row>
    <row r="396" spans="1:14" x14ac:dyDescent="0.2">
      <c r="A396" s="38" t="s">
        <v>35</v>
      </c>
      <c r="B396" s="38" t="s">
        <v>33</v>
      </c>
      <c r="C396" s="39">
        <v>7439</v>
      </c>
      <c r="D396" s="38" t="s">
        <v>27</v>
      </c>
      <c r="E396" s="39">
        <v>2</v>
      </c>
      <c r="F396" s="39">
        <v>14862</v>
      </c>
      <c r="I396" s="38" t="s">
        <v>35</v>
      </c>
      <c r="J396" s="38" t="s">
        <v>33</v>
      </c>
      <c r="K396" s="38">
        <v>8139</v>
      </c>
      <c r="L396" s="38" t="s">
        <v>34</v>
      </c>
      <c r="M396" s="39">
        <v>2</v>
      </c>
      <c r="N396" s="39">
        <v>16278</v>
      </c>
    </row>
    <row r="397" spans="1:14" x14ac:dyDescent="0.2">
      <c r="A397" s="38" t="s">
        <v>35</v>
      </c>
      <c r="B397" s="38" t="s">
        <v>33</v>
      </c>
      <c r="C397" s="39">
        <v>7459</v>
      </c>
      <c r="D397" s="38" t="s">
        <v>27</v>
      </c>
      <c r="E397" s="39">
        <v>1</v>
      </c>
      <c r="F397" s="39">
        <v>7457</v>
      </c>
      <c r="I397" s="38" t="s">
        <v>35</v>
      </c>
      <c r="J397" s="38" t="s">
        <v>33</v>
      </c>
      <c r="K397" s="38">
        <v>8159</v>
      </c>
      <c r="L397" s="38" t="s">
        <v>34</v>
      </c>
      <c r="M397" s="39">
        <v>1</v>
      </c>
      <c r="N397" s="39">
        <v>8142</v>
      </c>
    </row>
    <row r="398" spans="1:14" x14ac:dyDescent="0.2">
      <c r="A398" s="38" t="s">
        <v>35</v>
      </c>
      <c r="B398" s="38" t="s">
        <v>33</v>
      </c>
      <c r="C398" s="39">
        <v>7479</v>
      </c>
      <c r="D398" s="38" t="s">
        <v>27</v>
      </c>
      <c r="E398" s="39">
        <v>2</v>
      </c>
      <c r="F398" s="39">
        <v>14951</v>
      </c>
      <c r="I398" s="38" t="s">
        <v>35</v>
      </c>
      <c r="J398" s="38" t="s">
        <v>33</v>
      </c>
      <c r="K398" s="38">
        <v>8219</v>
      </c>
      <c r="L398" s="38" t="s">
        <v>34</v>
      </c>
      <c r="M398" s="39">
        <v>1</v>
      </c>
      <c r="N398" s="39">
        <v>8213</v>
      </c>
    </row>
    <row r="399" spans="1:14" x14ac:dyDescent="0.2">
      <c r="A399" s="38" t="s">
        <v>35</v>
      </c>
      <c r="B399" s="38" t="s">
        <v>33</v>
      </c>
      <c r="C399" s="39">
        <v>7499</v>
      </c>
      <c r="D399" s="38" t="s">
        <v>27</v>
      </c>
      <c r="E399" s="39">
        <v>3</v>
      </c>
      <c r="F399" s="39">
        <v>22467</v>
      </c>
      <c r="I399" s="38" t="s">
        <v>35</v>
      </c>
      <c r="J399" s="38" t="s">
        <v>33</v>
      </c>
      <c r="K399" s="38">
        <v>8239</v>
      </c>
      <c r="L399" s="38" t="s">
        <v>34</v>
      </c>
      <c r="M399" s="39">
        <v>3</v>
      </c>
      <c r="N399" s="39">
        <v>24684</v>
      </c>
    </row>
    <row r="400" spans="1:14" x14ac:dyDescent="0.2">
      <c r="A400" s="38" t="s">
        <v>35</v>
      </c>
      <c r="B400" s="38" t="s">
        <v>33</v>
      </c>
      <c r="C400" s="39">
        <v>7519</v>
      </c>
      <c r="D400" s="38" t="s">
        <v>27</v>
      </c>
      <c r="E400" s="39">
        <v>4</v>
      </c>
      <c r="F400" s="39">
        <v>30021</v>
      </c>
      <c r="I400" s="38" t="s">
        <v>35</v>
      </c>
      <c r="J400" s="38" t="s">
        <v>33</v>
      </c>
      <c r="K400" s="38">
        <v>8299</v>
      </c>
      <c r="L400" s="38" t="s">
        <v>34</v>
      </c>
      <c r="M400" s="39">
        <v>1</v>
      </c>
      <c r="N400" s="39">
        <v>8299</v>
      </c>
    </row>
    <row r="401" spans="1:14" x14ac:dyDescent="0.2">
      <c r="A401" s="38" t="s">
        <v>35</v>
      </c>
      <c r="B401" s="38" t="s">
        <v>33</v>
      </c>
      <c r="C401" s="39">
        <v>7539</v>
      </c>
      <c r="D401" s="38" t="s">
        <v>27</v>
      </c>
      <c r="E401" s="39">
        <v>3</v>
      </c>
      <c r="F401" s="39">
        <v>22595</v>
      </c>
      <c r="I401" s="38" t="s">
        <v>35</v>
      </c>
      <c r="J401" s="38" t="s">
        <v>33</v>
      </c>
      <c r="K401" s="38">
        <v>8319</v>
      </c>
      <c r="L401" s="38" t="s">
        <v>34</v>
      </c>
      <c r="M401" s="39">
        <v>1</v>
      </c>
      <c r="N401" s="39">
        <v>8310</v>
      </c>
    </row>
    <row r="402" spans="1:14" x14ac:dyDescent="0.2">
      <c r="A402" s="38" t="s">
        <v>35</v>
      </c>
      <c r="B402" s="38" t="s">
        <v>33</v>
      </c>
      <c r="C402" s="39">
        <v>7559</v>
      </c>
      <c r="D402" s="38" t="s">
        <v>27</v>
      </c>
      <c r="E402" s="39">
        <v>2</v>
      </c>
      <c r="F402" s="39">
        <v>15102</v>
      </c>
      <c r="I402" s="38" t="s">
        <v>35</v>
      </c>
      <c r="J402" s="38" t="s">
        <v>33</v>
      </c>
      <c r="K402" s="38">
        <v>8339</v>
      </c>
      <c r="L402" s="38" t="s">
        <v>34</v>
      </c>
      <c r="M402" s="39">
        <v>1</v>
      </c>
      <c r="N402" s="39">
        <v>8326</v>
      </c>
    </row>
    <row r="403" spans="1:14" x14ac:dyDescent="0.2">
      <c r="A403" s="38" t="s">
        <v>35</v>
      </c>
      <c r="B403" s="38" t="s">
        <v>33</v>
      </c>
      <c r="C403" s="39">
        <v>7579</v>
      </c>
      <c r="D403" s="38" t="s">
        <v>27</v>
      </c>
      <c r="E403" s="39">
        <v>4</v>
      </c>
      <c r="F403" s="39">
        <v>30284</v>
      </c>
      <c r="I403" s="38" t="s">
        <v>35</v>
      </c>
      <c r="J403" s="38" t="s">
        <v>33</v>
      </c>
      <c r="K403" s="38">
        <v>8359</v>
      </c>
      <c r="L403" s="38" t="s">
        <v>34</v>
      </c>
      <c r="M403" s="39">
        <v>1</v>
      </c>
      <c r="N403" s="39">
        <v>8353</v>
      </c>
    </row>
    <row r="404" spans="1:14" x14ac:dyDescent="0.2">
      <c r="A404" s="38" t="s">
        <v>35</v>
      </c>
      <c r="B404" s="38" t="s">
        <v>33</v>
      </c>
      <c r="C404" s="39">
        <v>7599</v>
      </c>
      <c r="D404" s="38" t="s">
        <v>27</v>
      </c>
      <c r="E404" s="39">
        <v>5</v>
      </c>
      <c r="F404" s="39">
        <v>37943</v>
      </c>
      <c r="I404" s="38" t="s">
        <v>35</v>
      </c>
      <c r="J404" s="38" t="s">
        <v>33</v>
      </c>
      <c r="K404" s="38">
        <v>8399</v>
      </c>
      <c r="L404" s="38" t="s">
        <v>34</v>
      </c>
      <c r="M404" s="39">
        <v>1</v>
      </c>
      <c r="N404" s="39">
        <v>8392</v>
      </c>
    </row>
    <row r="405" spans="1:14" x14ac:dyDescent="0.2">
      <c r="A405" s="38" t="s">
        <v>35</v>
      </c>
      <c r="B405" s="38" t="s">
        <v>33</v>
      </c>
      <c r="C405" s="39">
        <v>7619</v>
      </c>
      <c r="D405" s="38" t="s">
        <v>27</v>
      </c>
      <c r="E405" s="39">
        <v>2</v>
      </c>
      <c r="F405" s="39">
        <v>15223</v>
      </c>
      <c r="I405" s="38" t="s">
        <v>35</v>
      </c>
      <c r="J405" s="38" t="s">
        <v>33</v>
      </c>
      <c r="K405" s="38">
        <v>8439</v>
      </c>
      <c r="L405" s="38" t="s">
        <v>34</v>
      </c>
      <c r="M405" s="39">
        <v>1</v>
      </c>
      <c r="N405" s="39">
        <v>8425</v>
      </c>
    </row>
    <row r="406" spans="1:14" x14ac:dyDescent="0.2">
      <c r="A406" s="38" t="s">
        <v>35</v>
      </c>
      <c r="B406" s="38" t="s">
        <v>33</v>
      </c>
      <c r="C406" s="39">
        <v>7639</v>
      </c>
      <c r="D406" s="38" t="s">
        <v>27</v>
      </c>
      <c r="E406" s="39">
        <v>3</v>
      </c>
      <c r="F406" s="39">
        <v>22898</v>
      </c>
      <c r="I406" s="38" t="s">
        <v>35</v>
      </c>
      <c r="J406" s="38" t="s">
        <v>33</v>
      </c>
      <c r="K406" s="38">
        <v>8459</v>
      </c>
      <c r="L406" s="38" t="s">
        <v>34</v>
      </c>
      <c r="M406" s="39">
        <v>1</v>
      </c>
      <c r="N406" s="39">
        <v>8454</v>
      </c>
    </row>
    <row r="407" spans="1:14" x14ac:dyDescent="0.2">
      <c r="A407" s="38" t="s">
        <v>35</v>
      </c>
      <c r="B407" s="38" t="s">
        <v>33</v>
      </c>
      <c r="C407" s="39">
        <v>7659</v>
      </c>
      <c r="D407" s="38" t="s">
        <v>27</v>
      </c>
      <c r="E407" s="39">
        <v>1</v>
      </c>
      <c r="F407" s="39">
        <v>7644</v>
      </c>
      <c r="I407" s="38" t="s">
        <v>35</v>
      </c>
      <c r="J407" s="38" t="s">
        <v>33</v>
      </c>
      <c r="K407" s="38">
        <v>8479</v>
      </c>
      <c r="L407" s="38" t="s">
        <v>34</v>
      </c>
      <c r="M407" s="39">
        <v>2</v>
      </c>
      <c r="N407" s="39">
        <v>16942</v>
      </c>
    </row>
    <row r="408" spans="1:14" x14ac:dyDescent="0.2">
      <c r="A408" s="38" t="s">
        <v>35</v>
      </c>
      <c r="B408" s="38" t="s">
        <v>33</v>
      </c>
      <c r="C408" s="39">
        <v>7679</v>
      </c>
      <c r="D408" s="38" t="s">
        <v>27</v>
      </c>
      <c r="E408" s="39">
        <v>4</v>
      </c>
      <c r="F408" s="39">
        <v>30685</v>
      </c>
      <c r="I408" s="38" t="s">
        <v>35</v>
      </c>
      <c r="J408" s="38" t="s">
        <v>33</v>
      </c>
      <c r="K408" s="38">
        <v>8499</v>
      </c>
      <c r="L408" s="38" t="s">
        <v>34</v>
      </c>
      <c r="M408" s="39">
        <v>1</v>
      </c>
      <c r="N408" s="39">
        <v>8489</v>
      </c>
    </row>
    <row r="409" spans="1:14" x14ac:dyDescent="0.2">
      <c r="A409" s="38" t="s">
        <v>35</v>
      </c>
      <c r="B409" s="38" t="s">
        <v>33</v>
      </c>
      <c r="C409" s="39">
        <v>7699</v>
      </c>
      <c r="D409" s="38" t="s">
        <v>27</v>
      </c>
      <c r="E409" s="39">
        <v>6</v>
      </c>
      <c r="F409" s="39">
        <v>46121</v>
      </c>
      <c r="I409" s="38" t="s">
        <v>35</v>
      </c>
      <c r="J409" s="38" t="s">
        <v>33</v>
      </c>
      <c r="K409" s="38">
        <v>8519</v>
      </c>
      <c r="L409" s="38" t="s">
        <v>34</v>
      </c>
      <c r="M409" s="39">
        <v>4</v>
      </c>
      <c r="N409" s="39">
        <v>34062</v>
      </c>
    </row>
    <row r="410" spans="1:14" x14ac:dyDescent="0.2">
      <c r="A410" s="38" t="s">
        <v>35</v>
      </c>
      <c r="B410" s="38" t="s">
        <v>33</v>
      </c>
      <c r="C410" s="39">
        <v>7719</v>
      </c>
      <c r="D410" s="38" t="s">
        <v>27</v>
      </c>
      <c r="E410" s="39">
        <v>1</v>
      </c>
      <c r="F410" s="39">
        <v>7717</v>
      </c>
      <c r="I410" s="38" t="s">
        <v>35</v>
      </c>
      <c r="J410" s="38" t="s">
        <v>33</v>
      </c>
      <c r="K410" s="38">
        <v>8539</v>
      </c>
      <c r="L410" s="38" t="s">
        <v>34</v>
      </c>
      <c r="M410" s="39">
        <v>1</v>
      </c>
      <c r="N410" s="39">
        <v>8527</v>
      </c>
    </row>
    <row r="411" spans="1:14" x14ac:dyDescent="0.2">
      <c r="A411" s="38" t="s">
        <v>35</v>
      </c>
      <c r="B411" s="38" t="s">
        <v>33</v>
      </c>
      <c r="C411" s="39">
        <v>7739</v>
      </c>
      <c r="D411" s="38" t="s">
        <v>27</v>
      </c>
      <c r="E411" s="39">
        <v>1</v>
      </c>
      <c r="F411" s="39">
        <v>7733</v>
      </c>
      <c r="I411" s="38" t="s">
        <v>35</v>
      </c>
      <c r="J411" s="38" t="s">
        <v>33</v>
      </c>
      <c r="K411" s="38">
        <v>8619</v>
      </c>
      <c r="L411" s="38" t="s">
        <v>34</v>
      </c>
      <c r="M411" s="39">
        <v>2</v>
      </c>
      <c r="N411" s="39">
        <v>17229</v>
      </c>
    </row>
    <row r="412" spans="1:14" x14ac:dyDescent="0.2">
      <c r="A412" s="38" t="s">
        <v>35</v>
      </c>
      <c r="B412" s="38" t="s">
        <v>33</v>
      </c>
      <c r="C412" s="39">
        <v>7759</v>
      </c>
      <c r="D412" s="38" t="s">
        <v>27</v>
      </c>
      <c r="E412" s="39">
        <v>2</v>
      </c>
      <c r="F412" s="39">
        <v>15491</v>
      </c>
      <c r="I412" s="38" t="s">
        <v>35</v>
      </c>
      <c r="J412" s="38" t="s">
        <v>33</v>
      </c>
      <c r="K412" s="38">
        <v>8639</v>
      </c>
      <c r="L412" s="38" t="s">
        <v>34</v>
      </c>
      <c r="M412" s="39">
        <v>1</v>
      </c>
      <c r="N412" s="39">
        <v>8620</v>
      </c>
    </row>
    <row r="413" spans="1:14" x14ac:dyDescent="0.2">
      <c r="A413" s="38" t="s">
        <v>35</v>
      </c>
      <c r="B413" s="38" t="s">
        <v>33</v>
      </c>
      <c r="C413" s="39">
        <v>7779</v>
      </c>
      <c r="D413" s="38" t="s">
        <v>27</v>
      </c>
      <c r="E413" s="39">
        <v>3</v>
      </c>
      <c r="F413" s="39">
        <v>23302</v>
      </c>
      <c r="I413" s="38" t="s">
        <v>35</v>
      </c>
      <c r="J413" s="38" t="s">
        <v>33</v>
      </c>
      <c r="K413" s="38">
        <v>8719</v>
      </c>
      <c r="L413" s="38" t="s">
        <v>34</v>
      </c>
      <c r="M413" s="39">
        <v>2</v>
      </c>
      <c r="N413" s="39">
        <v>17405</v>
      </c>
    </row>
    <row r="414" spans="1:14" x14ac:dyDescent="0.2">
      <c r="A414" s="38" t="s">
        <v>35</v>
      </c>
      <c r="B414" s="38" t="s">
        <v>33</v>
      </c>
      <c r="C414" s="39">
        <v>7799</v>
      </c>
      <c r="D414" s="38" t="s">
        <v>27</v>
      </c>
      <c r="E414" s="39">
        <v>2</v>
      </c>
      <c r="F414" s="39">
        <v>15579</v>
      </c>
      <c r="I414" s="38" t="s">
        <v>35</v>
      </c>
      <c r="J414" s="38" t="s">
        <v>33</v>
      </c>
      <c r="K414" s="38">
        <v>8739</v>
      </c>
      <c r="L414" s="38" t="s">
        <v>34</v>
      </c>
      <c r="M414" s="39">
        <v>2</v>
      </c>
      <c r="N414" s="39">
        <v>17453</v>
      </c>
    </row>
    <row r="415" spans="1:14" x14ac:dyDescent="0.2">
      <c r="A415" s="38" t="s">
        <v>35</v>
      </c>
      <c r="B415" s="38" t="s">
        <v>33</v>
      </c>
      <c r="C415" s="39">
        <v>7819</v>
      </c>
      <c r="D415" s="38" t="s">
        <v>27</v>
      </c>
      <c r="E415" s="39">
        <v>5</v>
      </c>
      <c r="F415" s="39">
        <v>39034</v>
      </c>
      <c r="I415" s="38" t="s">
        <v>35</v>
      </c>
      <c r="J415" s="38" t="s">
        <v>33</v>
      </c>
      <c r="K415" s="38">
        <v>8759</v>
      </c>
      <c r="L415" s="38" t="s">
        <v>34</v>
      </c>
      <c r="M415" s="39">
        <v>2</v>
      </c>
      <c r="N415" s="39">
        <v>17491</v>
      </c>
    </row>
    <row r="416" spans="1:14" x14ac:dyDescent="0.2">
      <c r="A416" s="38" t="s">
        <v>35</v>
      </c>
      <c r="B416" s="38" t="s">
        <v>33</v>
      </c>
      <c r="C416" s="39">
        <v>7839</v>
      </c>
      <c r="D416" s="38" t="s">
        <v>27</v>
      </c>
      <c r="E416" s="39">
        <v>3</v>
      </c>
      <c r="F416" s="39">
        <v>23483</v>
      </c>
      <c r="I416" s="38" t="s">
        <v>35</v>
      </c>
      <c r="J416" s="38" t="s">
        <v>33</v>
      </c>
      <c r="K416" s="38">
        <v>8799</v>
      </c>
      <c r="L416" s="38" t="s">
        <v>34</v>
      </c>
      <c r="M416" s="39">
        <v>1</v>
      </c>
      <c r="N416" s="39">
        <v>8797</v>
      </c>
    </row>
    <row r="417" spans="1:14" x14ac:dyDescent="0.2">
      <c r="A417" s="38" t="s">
        <v>35</v>
      </c>
      <c r="B417" s="38" t="s">
        <v>33</v>
      </c>
      <c r="C417" s="39">
        <v>7859</v>
      </c>
      <c r="D417" s="38" t="s">
        <v>27</v>
      </c>
      <c r="E417" s="39">
        <v>5</v>
      </c>
      <c r="F417" s="39">
        <v>39224</v>
      </c>
      <c r="I417" s="38" t="s">
        <v>35</v>
      </c>
      <c r="J417" s="38" t="s">
        <v>33</v>
      </c>
      <c r="K417" s="38">
        <v>8839</v>
      </c>
      <c r="L417" s="38" t="s">
        <v>34</v>
      </c>
      <c r="M417" s="39">
        <v>1</v>
      </c>
      <c r="N417" s="39">
        <v>8833</v>
      </c>
    </row>
    <row r="418" spans="1:14" x14ac:dyDescent="0.2">
      <c r="A418" s="38" t="s">
        <v>35</v>
      </c>
      <c r="B418" s="38" t="s">
        <v>33</v>
      </c>
      <c r="C418" s="39">
        <v>7879</v>
      </c>
      <c r="D418" s="38" t="s">
        <v>27</v>
      </c>
      <c r="E418" s="39">
        <v>5</v>
      </c>
      <c r="F418" s="39">
        <v>39362</v>
      </c>
      <c r="I418" s="38" t="s">
        <v>35</v>
      </c>
      <c r="J418" s="38" t="s">
        <v>33</v>
      </c>
      <c r="K418" s="38">
        <v>8919</v>
      </c>
      <c r="L418" s="38" t="s">
        <v>34</v>
      </c>
      <c r="M418" s="39">
        <v>2</v>
      </c>
      <c r="N418" s="39">
        <v>17811</v>
      </c>
    </row>
    <row r="419" spans="1:14" x14ac:dyDescent="0.2">
      <c r="A419" s="38" t="s">
        <v>35</v>
      </c>
      <c r="B419" s="38" t="s">
        <v>33</v>
      </c>
      <c r="C419" s="39">
        <v>7899</v>
      </c>
      <c r="D419" s="38" t="s">
        <v>27</v>
      </c>
      <c r="E419" s="39">
        <v>8</v>
      </c>
      <c r="F419" s="39">
        <v>63139</v>
      </c>
      <c r="I419" s="38" t="s">
        <v>35</v>
      </c>
      <c r="J419" s="38" t="s">
        <v>33</v>
      </c>
      <c r="K419" s="38">
        <v>8939</v>
      </c>
      <c r="L419" s="38" t="s">
        <v>34</v>
      </c>
      <c r="M419" s="39">
        <v>1</v>
      </c>
      <c r="N419" s="39">
        <v>8927</v>
      </c>
    </row>
    <row r="420" spans="1:14" x14ac:dyDescent="0.2">
      <c r="A420" s="38" t="s">
        <v>35</v>
      </c>
      <c r="B420" s="38" t="s">
        <v>33</v>
      </c>
      <c r="C420" s="39">
        <v>7919</v>
      </c>
      <c r="D420" s="38" t="s">
        <v>27</v>
      </c>
      <c r="E420" s="39">
        <v>4</v>
      </c>
      <c r="F420" s="39">
        <v>31629</v>
      </c>
      <c r="I420" s="38" t="s">
        <v>35</v>
      </c>
      <c r="J420" s="38" t="s">
        <v>33</v>
      </c>
      <c r="K420" s="38">
        <v>8959</v>
      </c>
      <c r="L420" s="38" t="s">
        <v>34</v>
      </c>
      <c r="M420" s="39">
        <v>1</v>
      </c>
      <c r="N420" s="39">
        <v>8949</v>
      </c>
    </row>
    <row r="421" spans="1:14" x14ac:dyDescent="0.2">
      <c r="A421" s="38" t="s">
        <v>35</v>
      </c>
      <c r="B421" s="38" t="s">
        <v>33</v>
      </c>
      <c r="C421" s="39">
        <v>7939</v>
      </c>
      <c r="D421" s="38" t="s">
        <v>27</v>
      </c>
      <c r="E421" s="39">
        <v>2</v>
      </c>
      <c r="F421" s="39">
        <v>15856</v>
      </c>
      <c r="I421" s="38" t="s">
        <v>35</v>
      </c>
      <c r="J421" s="38" t="s">
        <v>33</v>
      </c>
      <c r="K421" s="38">
        <v>8999</v>
      </c>
      <c r="L421" s="38" t="s">
        <v>34</v>
      </c>
      <c r="M421" s="39">
        <v>1</v>
      </c>
      <c r="N421" s="39">
        <v>8981</v>
      </c>
    </row>
    <row r="422" spans="1:14" x14ac:dyDescent="0.2">
      <c r="A422" s="38" t="s">
        <v>35</v>
      </c>
      <c r="B422" s="38" t="s">
        <v>33</v>
      </c>
      <c r="C422" s="39">
        <v>7959</v>
      </c>
      <c r="D422" s="38" t="s">
        <v>27</v>
      </c>
      <c r="E422" s="39">
        <v>6</v>
      </c>
      <c r="F422" s="39">
        <v>47700</v>
      </c>
      <c r="I422" s="38" t="s">
        <v>35</v>
      </c>
      <c r="J422" s="38" t="s">
        <v>33</v>
      </c>
      <c r="K422" s="38">
        <v>9039</v>
      </c>
      <c r="L422" s="38" t="s">
        <v>34</v>
      </c>
      <c r="M422" s="39">
        <v>2</v>
      </c>
      <c r="N422" s="39">
        <v>18055</v>
      </c>
    </row>
    <row r="423" spans="1:14" x14ac:dyDescent="0.2">
      <c r="A423" s="38" t="s">
        <v>35</v>
      </c>
      <c r="B423" s="38" t="s">
        <v>33</v>
      </c>
      <c r="C423" s="39">
        <v>7979</v>
      </c>
      <c r="D423" s="38" t="s">
        <v>27</v>
      </c>
      <c r="E423" s="39">
        <v>2</v>
      </c>
      <c r="F423" s="39">
        <v>15935</v>
      </c>
      <c r="I423" s="38" t="s">
        <v>35</v>
      </c>
      <c r="J423" s="38" t="s">
        <v>33</v>
      </c>
      <c r="K423" s="38">
        <v>9059</v>
      </c>
      <c r="L423" s="38" t="s">
        <v>34</v>
      </c>
      <c r="M423" s="39">
        <v>1</v>
      </c>
      <c r="N423" s="39">
        <v>9052</v>
      </c>
    </row>
    <row r="424" spans="1:14" x14ac:dyDescent="0.2">
      <c r="A424" s="38" t="s">
        <v>35</v>
      </c>
      <c r="B424" s="38" t="s">
        <v>33</v>
      </c>
      <c r="C424" s="39">
        <v>7999</v>
      </c>
      <c r="D424" s="38" t="s">
        <v>27</v>
      </c>
      <c r="E424" s="39">
        <v>3</v>
      </c>
      <c r="F424" s="39">
        <v>23971</v>
      </c>
      <c r="I424" s="38" t="s">
        <v>35</v>
      </c>
      <c r="J424" s="38" t="s">
        <v>33</v>
      </c>
      <c r="K424" s="38">
        <v>9099</v>
      </c>
      <c r="L424" s="38" t="s">
        <v>34</v>
      </c>
      <c r="M424" s="39">
        <v>2</v>
      </c>
      <c r="N424" s="39">
        <v>18177</v>
      </c>
    </row>
    <row r="425" spans="1:14" x14ac:dyDescent="0.2">
      <c r="A425" s="38" t="s">
        <v>35</v>
      </c>
      <c r="B425" s="38" t="s">
        <v>33</v>
      </c>
      <c r="C425" s="39">
        <v>8019</v>
      </c>
      <c r="D425" s="38" t="s">
        <v>27</v>
      </c>
      <c r="E425" s="39">
        <v>2</v>
      </c>
      <c r="F425" s="39">
        <v>16025</v>
      </c>
      <c r="I425" s="38" t="s">
        <v>35</v>
      </c>
      <c r="J425" s="38" t="s">
        <v>33</v>
      </c>
      <c r="K425" s="38">
        <v>9119</v>
      </c>
      <c r="L425" s="38" t="s">
        <v>34</v>
      </c>
      <c r="M425" s="39">
        <v>2</v>
      </c>
      <c r="N425" s="39">
        <v>18223</v>
      </c>
    </row>
    <row r="426" spans="1:14" x14ac:dyDescent="0.2">
      <c r="A426" s="38" t="s">
        <v>35</v>
      </c>
      <c r="B426" s="38" t="s">
        <v>33</v>
      </c>
      <c r="C426" s="39">
        <v>8039</v>
      </c>
      <c r="D426" s="38" t="s">
        <v>27</v>
      </c>
      <c r="E426" s="39">
        <v>4</v>
      </c>
      <c r="F426" s="39">
        <v>32105</v>
      </c>
      <c r="I426" s="38" t="s">
        <v>35</v>
      </c>
      <c r="J426" s="38" t="s">
        <v>33</v>
      </c>
      <c r="K426" s="38">
        <v>9139</v>
      </c>
      <c r="L426" s="38" t="s">
        <v>34</v>
      </c>
      <c r="M426" s="39">
        <v>1</v>
      </c>
      <c r="N426" s="39">
        <v>9131</v>
      </c>
    </row>
    <row r="427" spans="1:14" x14ac:dyDescent="0.2">
      <c r="A427" s="38" t="s">
        <v>35</v>
      </c>
      <c r="B427" s="38" t="s">
        <v>33</v>
      </c>
      <c r="C427" s="39">
        <v>8059</v>
      </c>
      <c r="D427" s="38" t="s">
        <v>27</v>
      </c>
      <c r="E427" s="39">
        <v>3</v>
      </c>
      <c r="F427" s="39">
        <v>24144</v>
      </c>
      <c r="I427" s="38" t="s">
        <v>35</v>
      </c>
      <c r="J427" s="38" t="s">
        <v>33</v>
      </c>
      <c r="K427" s="38">
        <v>9179</v>
      </c>
      <c r="L427" s="38" t="s">
        <v>34</v>
      </c>
      <c r="M427" s="39">
        <v>1</v>
      </c>
      <c r="N427" s="39">
        <v>9175</v>
      </c>
    </row>
    <row r="428" spans="1:14" x14ac:dyDescent="0.2">
      <c r="A428" s="38" t="s">
        <v>35</v>
      </c>
      <c r="B428" s="38" t="s">
        <v>33</v>
      </c>
      <c r="C428" s="39">
        <v>8079</v>
      </c>
      <c r="D428" s="38" t="s">
        <v>27</v>
      </c>
      <c r="E428" s="39">
        <v>3</v>
      </c>
      <c r="F428" s="39">
        <v>24207</v>
      </c>
      <c r="I428" s="38" t="s">
        <v>35</v>
      </c>
      <c r="J428" s="38" t="s">
        <v>33</v>
      </c>
      <c r="K428" s="38">
        <v>9199</v>
      </c>
      <c r="L428" s="38" t="s">
        <v>34</v>
      </c>
      <c r="M428" s="39">
        <v>1</v>
      </c>
      <c r="N428" s="39">
        <v>9199</v>
      </c>
    </row>
    <row r="429" spans="1:14" x14ac:dyDescent="0.2">
      <c r="A429" s="38" t="s">
        <v>35</v>
      </c>
      <c r="B429" s="38" t="s">
        <v>33</v>
      </c>
      <c r="C429" s="39">
        <v>8099</v>
      </c>
      <c r="D429" s="38" t="s">
        <v>27</v>
      </c>
      <c r="E429" s="39">
        <v>4</v>
      </c>
      <c r="F429" s="39">
        <v>32363</v>
      </c>
      <c r="I429" s="38" t="s">
        <v>35</v>
      </c>
      <c r="J429" s="38" t="s">
        <v>33</v>
      </c>
      <c r="K429" s="38">
        <v>9219</v>
      </c>
      <c r="L429" s="38" t="s">
        <v>34</v>
      </c>
      <c r="M429" s="39">
        <v>1</v>
      </c>
      <c r="N429" s="39">
        <v>9212</v>
      </c>
    </row>
    <row r="430" spans="1:14" x14ac:dyDescent="0.2">
      <c r="A430" s="38" t="s">
        <v>35</v>
      </c>
      <c r="B430" s="38" t="s">
        <v>33</v>
      </c>
      <c r="C430" s="39">
        <v>8119</v>
      </c>
      <c r="D430" s="38" t="s">
        <v>27</v>
      </c>
      <c r="E430" s="39">
        <v>1</v>
      </c>
      <c r="F430" s="39">
        <v>8107</v>
      </c>
      <c r="I430" s="38" t="s">
        <v>35</v>
      </c>
      <c r="J430" s="38" t="s">
        <v>33</v>
      </c>
      <c r="K430" s="38">
        <v>9239</v>
      </c>
      <c r="L430" s="38" t="s">
        <v>34</v>
      </c>
      <c r="M430" s="39">
        <v>1</v>
      </c>
      <c r="N430" s="39">
        <v>9236</v>
      </c>
    </row>
    <row r="431" spans="1:14" x14ac:dyDescent="0.2">
      <c r="A431" s="38" t="s">
        <v>35</v>
      </c>
      <c r="B431" s="38" t="s">
        <v>33</v>
      </c>
      <c r="C431" s="39">
        <v>8139</v>
      </c>
      <c r="D431" s="38" t="s">
        <v>27</v>
      </c>
      <c r="E431" s="39">
        <v>1</v>
      </c>
      <c r="F431" s="39">
        <v>8123</v>
      </c>
      <c r="I431" s="38" t="s">
        <v>35</v>
      </c>
      <c r="J431" s="38" t="s">
        <v>33</v>
      </c>
      <c r="K431" s="38">
        <v>9259</v>
      </c>
      <c r="L431" s="38" t="s">
        <v>34</v>
      </c>
      <c r="M431" s="39">
        <v>1</v>
      </c>
      <c r="N431" s="39">
        <v>9246</v>
      </c>
    </row>
    <row r="432" spans="1:14" x14ac:dyDescent="0.2">
      <c r="A432" s="38" t="s">
        <v>35</v>
      </c>
      <c r="B432" s="38" t="s">
        <v>33</v>
      </c>
      <c r="C432" s="39">
        <v>8179</v>
      </c>
      <c r="D432" s="38" t="s">
        <v>27</v>
      </c>
      <c r="E432" s="39">
        <v>5</v>
      </c>
      <c r="F432" s="39">
        <v>40836</v>
      </c>
      <c r="I432" s="38" t="s">
        <v>35</v>
      </c>
      <c r="J432" s="38" t="s">
        <v>33</v>
      </c>
      <c r="K432" s="38">
        <v>9279</v>
      </c>
      <c r="L432" s="38" t="s">
        <v>34</v>
      </c>
      <c r="M432" s="39">
        <v>1</v>
      </c>
      <c r="N432" s="39">
        <v>9268</v>
      </c>
    </row>
    <row r="433" spans="1:14" x14ac:dyDescent="0.2">
      <c r="A433" s="38" t="s">
        <v>35</v>
      </c>
      <c r="B433" s="38" t="s">
        <v>33</v>
      </c>
      <c r="C433" s="39">
        <v>8199</v>
      </c>
      <c r="D433" s="38" t="s">
        <v>27</v>
      </c>
      <c r="E433" s="39">
        <v>3</v>
      </c>
      <c r="F433" s="39">
        <v>24565</v>
      </c>
      <c r="I433" s="38" t="s">
        <v>35</v>
      </c>
      <c r="J433" s="38" t="s">
        <v>33</v>
      </c>
      <c r="K433" s="38">
        <v>9299</v>
      </c>
      <c r="L433" s="38" t="s">
        <v>34</v>
      </c>
      <c r="M433" s="39">
        <v>3</v>
      </c>
      <c r="N433" s="39">
        <v>27861</v>
      </c>
    </row>
    <row r="434" spans="1:14" x14ac:dyDescent="0.2">
      <c r="A434" s="38" t="s">
        <v>35</v>
      </c>
      <c r="B434" s="38" t="s">
        <v>33</v>
      </c>
      <c r="C434" s="39">
        <v>8219</v>
      </c>
      <c r="D434" s="38" t="s">
        <v>27</v>
      </c>
      <c r="E434" s="39">
        <v>4</v>
      </c>
      <c r="F434" s="39">
        <v>32841</v>
      </c>
      <c r="I434" s="38" t="s">
        <v>35</v>
      </c>
      <c r="J434" s="38" t="s">
        <v>33</v>
      </c>
      <c r="K434" s="38">
        <v>9339</v>
      </c>
      <c r="L434" s="38" t="s">
        <v>34</v>
      </c>
      <c r="M434" s="39">
        <v>1</v>
      </c>
      <c r="N434" s="39">
        <v>9332</v>
      </c>
    </row>
    <row r="435" spans="1:14" x14ac:dyDescent="0.2">
      <c r="A435" s="38" t="s">
        <v>35</v>
      </c>
      <c r="B435" s="38" t="s">
        <v>33</v>
      </c>
      <c r="C435" s="39">
        <v>8239</v>
      </c>
      <c r="D435" s="38" t="s">
        <v>27</v>
      </c>
      <c r="E435" s="39">
        <v>3</v>
      </c>
      <c r="F435" s="39">
        <v>24697</v>
      </c>
      <c r="I435" s="38" t="s">
        <v>35</v>
      </c>
      <c r="J435" s="38" t="s">
        <v>33</v>
      </c>
      <c r="K435" s="38">
        <v>9359</v>
      </c>
      <c r="L435" s="38" t="s">
        <v>34</v>
      </c>
      <c r="M435" s="39">
        <v>1</v>
      </c>
      <c r="N435" s="39">
        <v>9341</v>
      </c>
    </row>
    <row r="436" spans="1:14" x14ac:dyDescent="0.2">
      <c r="A436" s="38" t="s">
        <v>35</v>
      </c>
      <c r="B436" s="38" t="s">
        <v>33</v>
      </c>
      <c r="C436" s="39">
        <v>8259</v>
      </c>
      <c r="D436" s="38" t="s">
        <v>27</v>
      </c>
      <c r="E436" s="39">
        <v>1</v>
      </c>
      <c r="F436" s="39">
        <v>8251</v>
      </c>
      <c r="I436" s="38" t="s">
        <v>35</v>
      </c>
      <c r="J436" s="38" t="s">
        <v>33</v>
      </c>
      <c r="K436" s="38">
        <v>9379</v>
      </c>
      <c r="L436" s="38" t="s">
        <v>34</v>
      </c>
      <c r="M436" s="39">
        <v>3</v>
      </c>
      <c r="N436" s="39">
        <v>28087</v>
      </c>
    </row>
    <row r="437" spans="1:14" x14ac:dyDescent="0.2">
      <c r="A437" s="38" t="s">
        <v>35</v>
      </c>
      <c r="B437" s="38" t="s">
        <v>33</v>
      </c>
      <c r="C437" s="39">
        <v>8279</v>
      </c>
      <c r="D437" s="38" t="s">
        <v>27</v>
      </c>
      <c r="E437" s="39">
        <v>3</v>
      </c>
      <c r="F437" s="39">
        <v>24814</v>
      </c>
      <c r="I437" s="38" t="s">
        <v>35</v>
      </c>
      <c r="J437" s="38" t="s">
        <v>33</v>
      </c>
      <c r="K437" s="38">
        <v>9399</v>
      </c>
      <c r="L437" s="38" t="s">
        <v>34</v>
      </c>
      <c r="M437" s="39">
        <v>2</v>
      </c>
      <c r="N437" s="39">
        <v>18788</v>
      </c>
    </row>
    <row r="438" spans="1:14" x14ac:dyDescent="0.2">
      <c r="A438" s="38" t="s">
        <v>35</v>
      </c>
      <c r="B438" s="38" t="s">
        <v>33</v>
      </c>
      <c r="C438" s="39">
        <v>8299</v>
      </c>
      <c r="D438" s="38" t="s">
        <v>27</v>
      </c>
      <c r="E438" s="39">
        <v>3</v>
      </c>
      <c r="F438" s="39">
        <v>24862</v>
      </c>
      <c r="I438" s="38" t="s">
        <v>35</v>
      </c>
      <c r="J438" s="38" t="s">
        <v>33</v>
      </c>
      <c r="K438" s="38">
        <v>9419</v>
      </c>
      <c r="L438" s="38" t="s">
        <v>34</v>
      </c>
      <c r="M438" s="39">
        <v>1</v>
      </c>
      <c r="N438" s="39">
        <v>9407</v>
      </c>
    </row>
    <row r="439" spans="1:14" x14ac:dyDescent="0.2">
      <c r="A439" s="38" t="s">
        <v>35</v>
      </c>
      <c r="B439" s="38" t="s">
        <v>33</v>
      </c>
      <c r="C439" s="39">
        <v>8319</v>
      </c>
      <c r="D439" s="38" t="s">
        <v>27</v>
      </c>
      <c r="E439" s="39">
        <v>3</v>
      </c>
      <c r="F439" s="39">
        <v>24937</v>
      </c>
      <c r="I439" s="38" t="s">
        <v>35</v>
      </c>
      <c r="J439" s="38" t="s">
        <v>33</v>
      </c>
      <c r="K439" s="38">
        <v>9459</v>
      </c>
      <c r="L439" s="38" t="s">
        <v>34</v>
      </c>
      <c r="M439" s="39">
        <v>2</v>
      </c>
      <c r="N439" s="39">
        <v>18893</v>
      </c>
    </row>
    <row r="440" spans="1:14" x14ac:dyDescent="0.2">
      <c r="A440" s="38" t="s">
        <v>35</v>
      </c>
      <c r="B440" s="38" t="s">
        <v>33</v>
      </c>
      <c r="C440" s="39">
        <v>8339</v>
      </c>
      <c r="D440" s="38" t="s">
        <v>27</v>
      </c>
      <c r="E440" s="39">
        <v>6</v>
      </c>
      <c r="F440" s="39">
        <v>49963</v>
      </c>
      <c r="I440" s="38" t="s">
        <v>35</v>
      </c>
      <c r="J440" s="38" t="s">
        <v>33</v>
      </c>
      <c r="K440" s="38">
        <v>9479</v>
      </c>
      <c r="L440" s="38" t="s">
        <v>34</v>
      </c>
      <c r="M440" s="39">
        <v>3</v>
      </c>
      <c r="N440" s="39">
        <v>28410</v>
      </c>
    </row>
    <row r="441" spans="1:14" x14ac:dyDescent="0.2">
      <c r="A441" s="38" t="s">
        <v>35</v>
      </c>
      <c r="B441" s="38" t="s">
        <v>33</v>
      </c>
      <c r="C441" s="39">
        <v>8359</v>
      </c>
      <c r="D441" s="38" t="s">
        <v>27</v>
      </c>
      <c r="E441" s="39">
        <v>4</v>
      </c>
      <c r="F441" s="39">
        <v>33385</v>
      </c>
      <c r="I441" s="38" t="s">
        <v>35</v>
      </c>
      <c r="J441" s="38" t="s">
        <v>33</v>
      </c>
      <c r="K441" s="38">
        <v>9519</v>
      </c>
      <c r="L441" s="38" t="s">
        <v>34</v>
      </c>
      <c r="M441" s="39">
        <v>3</v>
      </c>
      <c r="N441" s="39">
        <v>28521</v>
      </c>
    </row>
    <row r="442" spans="1:14" x14ac:dyDescent="0.2">
      <c r="A442" s="38" t="s">
        <v>35</v>
      </c>
      <c r="B442" s="38" t="s">
        <v>33</v>
      </c>
      <c r="C442" s="39">
        <v>8379</v>
      </c>
      <c r="D442" s="38" t="s">
        <v>27</v>
      </c>
      <c r="E442" s="39">
        <v>5</v>
      </c>
      <c r="F442" s="39">
        <v>41833</v>
      </c>
      <c r="I442" s="38" t="s">
        <v>35</v>
      </c>
      <c r="J442" s="38" t="s">
        <v>33</v>
      </c>
      <c r="K442" s="38">
        <v>9539</v>
      </c>
      <c r="L442" s="38" t="s">
        <v>34</v>
      </c>
      <c r="M442" s="39">
        <v>2</v>
      </c>
      <c r="N442" s="39">
        <v>19058</v>
      </c>
    </row>
    <row r="443" spans="1:14" x14ac:dyDescent="0.2">
      <c r="A443" s="38" t="s">
        <v>35</v>
      </c>
      <c r="B443" s="38" t="s">
        <v>33</v>
      </c>
      <c r="C443" s="39">
        <v>8399</v>
      </c>
      <c r="D443" s="38" t="s">
        <v>27</v>
      </c>
      <c r="E443" s="39">
        <v>4</v>
      </c>
      <c r="F443" s="39">
        <v>33552</v>
      </c>
      <c r="I443" s="38" t="s">
        <v>35</v>
      </c>
      <c r="J443" s="38" t="s">
        <v>33</v>
      </c>
      <c r="K443" s="38">
        <v>9559</v>
      </c>
      <c r="L443" s="38" t="s">
        <v>34</v>
      </c>
      <c r="M443" s="39">
        <v>1</v>
      </c>
      <c r="N443" s="39">
        <v>9542</v>
      </c>
    </row>
    <row r="444" spans="1:14" x14ac:dyDescent="0.2">
      <c r="A444" s="38" t="s">
        <v>35</v>
      </c>
      <c r="B444" s="38" t="s">
        <v>33</v>
      </c>
      <c r="C444" s="39">
        <v>8419</v>
      </c>
      <c r="D444" s="38" t="s">
        <v>27</v>
      </c>
      <c r="E444" s="39">
        <v>8</v>
      </c>
      <c r="F444" s="39">
        <v>67290</v>
      </c>
      <c r="I444" s="38" t="s">
        <v>35</v>
      </c>
      <c r="J444" s="38" t="s">
        <v>33</v>
      </c>
      <c r="K444" s="38">
        <v>9579</v>
      </c>
      <c r="L444" s="38" t="s">
        <v>34</v>
      </c>
      <c r="M444" s="39">
        <v>1</v>
      </c>
      <c r="N444" s="39">
        <v>9563</v>
      </c>
    </row>
    <row r="445" spans="1:14" x14ac:dyDescent="0.2">
      <c r="A445" s="38" t="s">
        <v>35</v>
      </c>
      <c r="B445" s="38" t="s">
        <v>33</v>
      </c>
      <c r="C445" s="39">
        <v>8439</v>
      </c>
      <c r="D445" s="38" t="s">
        <v>27</v>
      </c>
      <c r="E445" s="39">
        <v>3</v>
      </c>
      <c r="F445" s="39">
        <v>25290</v>
      </c>
      <c r="I445" s="38" t="s">
        <v>35</v>
      </c>
      <c r="J445" s="38" t="s">
        <v>33</v>
      </c>
      <c r="K445" s="38">
        <v>9599</v>
      </c>
      <c r="L445" s="38" t="s">
        <v>34</v>
      </c>
      <c r="M445" s="39">
        <v>2</v>
      </c>
      <c r="N445" s="39">
        <v>19178</v>
      </c>
    </row>
    <row r="446" spans="1:14" x14ac:dyDescent="0.2">
      <c r="A446" s="38" t="s">
        <v>35</v>
      </c>
      <c r="B446" s="38" t="s">
        <v>33</v>
      </c>
      <c r="C446" s="39">
        <v>8459</v>
      </c>
      <c r="D446" s="38" t="s">
        <v>27</v>
      </c>
      <c r="E446" s="39">
        <v>1</v>
      </c>
      <c r="F446" s="39">
        <v>8443</v>
      </c>
      <c r="I446" s="38" t="s">
        <v>35</v>
      </c>
      <c r="J446" s="38" t="s">
        <v>33</v>
      </c>
      <c r="K446" s="38">
        <v>9639</v>
      </c>
      <c r="L446" s="38" t="s">
        <v>34</v>
      </c>
      <c r="M446" s="39">
        <v>1</v>
      </c>
      <c r="N446" s="39">
        <v>9627</v>
      </c>
    </row>
    <row r="447" spans="1:14" x14ac:dyDescent="0.2">
      <c r="A447" s="38" t="s">
        <v>35</v>
      </c>
      <c r="B447" s="38" t="s">
        <v>33</v>
      </c>
      <c r="C447" s="39">
        <v>8479</v>
      </c>
      <c r="D447" s="38" t="s">
        <v>27</v>
      </c>
      <c r="E447" s="39">
        <v>3</v>
      </c>
      <c r="F447" s="39">
        <v>25411</v>
      </c>
      <c r="I447" s="38" t="s">
        <v>35</v>
      </c>
      <c r="J447" s="38" t="s">
        <v>33</v>
      </c>
      <c r="K447" s="38">
        <v>9679</v>
      </c>
      <c r="L447" s="38" t="s">
        <v>34</v>
      </c>
      <c r="M447" s="39">
        <v>1</v>
      </c>
      <c r="N447" s="39">
        <v>9675</v>
      </c>
    </row>
    <row r="448" spans="1:14" x14ac:dyDescent="0.2">
      <c r="A448" s="38" t="s">
        <v>35</v>
      </c>
      <c r="B448" s="38" t="s">
        <v>33</v>
      </c>
      <c r="C448" s="39">
        <v>8499</v>
      </c>
      <c r="D448" s="38" t="s">
        <v>27</v>
      </c>
      <c r="E448" s="39">
        <v>2</v>
      </c>
      <c r="F448" s="39">
        <v>16989</v>
      </c>
      <c r="I448" s="38" t="s">
        <v>35</v>
      </c>
      <c r="J448" s="38" t="s">
        <v>33</v>
      </c>
      <c r="K448" s="38">
        <v>9719</v>
      </c>
      <c r="L448" s="38" t="s">
        <v>34</v>
      </c>
      <c r="M448" s="39">
        <v>1</v>
      </c>
      <c r="N448" s="39">
        <v>9713</v>
      </c>
    </row>
    <row r="449" spans="1:14" x14ac:dyDescent="0.2">
      <c r="A449" s="38" t="s">
        <v>35</v>
      </c>
      <c r="B449" s="38" t="s">
        <v>33</v>
      </c>
      <c r="C449" s="39">
        <v>8519</v>
      </c>
      <c r="D449" s="38" t="s">
        <v>27</v>
      </c>
      <c r="E449" s="39">
        <v>5</v>
      </c>
      <c r="F449" s="39">
        <v>42552</v>
      </c>
      <c r="I449" s="38" t="s">
        <v>35</v>
      </c>
      <c r="J449" s="38" t="s">
        <v>33</v>
      </c>
      <c r="K449" s="38">
        <v>9759</v>
      </c>
      <c r="L449" s="38" t="s">
        <v>34</v>
      </c>
      <c r="M449" s="39">
        <v>1</v>
      </c>
      <c r="N449" s="39">
        <v>9751</v>
      </c>
    </row>
    <row r="450" spans="1:14" x14ac:dyDescent="0.2">
      <c r="A450" s="38" t="s">
        <v>35</v>
      </c>
      <c r="B450" s="38" t="s">
        <v>33</v>
      </c>
      <c r="C450" s="39">
        <v>8539</v>
      </c>
      <c r="D450" s="38" t="s">
        <v>27</v>
      </c>
      <c r="E450" s="39">
        <v>3</v>
      </c>
      <c r="F450" s="39">
        <v>25595</v>
      </c>
      <c r="I450" s="38" t="s">
        <v>35</v>
      </c>
      <c r="J450" s="38" t="s">
        <v>33</v>
      </c>
      <c r="K450" s="38">
        <v>9779</v>
      </c>
      <c r="L450" s="38" t="s">
        <v>34</v>
      </c>
      <c r="M450" s="39">
        <v>1</v>
      </c>
      <c r="N450" s="39">
        <v>9779</v>
      </c>
    </row>
    <row r="451" spans="1:14" x14ac:dyDescent="0.2">
      <c r="A451" s="38" t="s">
        <v>35</v>
      </c>
      <c r="B451" s="38" t="s">
        <v>33</v>
      </c>
      <c r="C451" s="39">
        <v>8559</v>
      </c>
      <c r="D451" s="38" t="s">
        <v>27</v>
      </c>
      <c r="E451" s="39">
        <v>2</v>
      </c>
      <c r="F451" s="39">
        <v>17101</v>
      </c>
      <c r="I451" s="38" t="s">
        <v>35</v>
      </c>
      <c r="J451" s="38" t="s">
        <v>33</v>
      </c>
      <c r="K451" s="38">
        <v>9819</v>
      </c>
      <c r="L451" s="38" t="s">
        <v>34</v>
      </c>
      <c r="M451" s="39">
        <v>3</v>
      </c>
      <c r="N451" s="39">
        <v>29416</v>
      </c>
    </row>
    <row r="452" spans="1:14" x14ac:dyDescent="0.2">
      <c r="A452" s="38" t="s">
        <v>35</v>
      </c>
      <c r="B452" s="38" t="s">
        <v>33</v>
      </c>
      <c r="C452" s="39">
        <v>8579</v>
      </c>
      <c r="D452" s="38" t="s">
        <v>27</v>
      </c>
      <c r="E452" s="39">
        <v>5</v>
      </c>
      <c r="F452" s="39">
        <v>42846</v>
      </c>
      <c r="I452" s="38" t="s">
        <v>35</v>
      </c>
      <c r="J452" s="38" t="s">
        <v>33</v>
      </c>
      <c r="K452" s="38">
        <v>9919</v>
      </c>
      <c r="L452" s="38" t="s">
        <v>34</v>
      </c>
      <c r="M452" s="39">
        <v>2</v>
      </c>
      <c r="N452" s="39">
        <v>19830</v>
      </c>
    </row>
    <row r="453" spans="1:14" x14ac:dyDescent="0.2">
      <c r="A453" s="38" t="s">
        <v>35</v>
      </c>
      <c r="B453" s="38" t="s">
        <v>33</v>
      </c>
      <c r="C453" s="39">
        <v>8599</v>
      </c>
      <c r="D453" s="38" t="s">
        <v>27</v>
      </c>
      <c r="E453" s="39">
        <v>5</v>
      </c>
      <c r="F453" s="39">
        <v>42928</v>
      </c>
      <c r="I453" s="38" t="s">
        <v>35</v>
      </c>
      <c r="J453" s="38" t="s">
        <v>33</v>
      </c>
      <c r="K453" s="38">
        <v>9939</v>
      </c>
      <c r="L453" s="38" t="s">
        <v>34</v>
      </c>
      <c r="M453" s="39">
        <v>1</v>
      </c>
      <c r="N453" s="39">
        <v>9938</v>
      </c>
    </row>
    <row r="454" spans="1:14" x14ac:dyDescent="0.2">
      <c r="A454" s="38" t="s">
        <v>35</v>
      </c>
      <c r="B454" s="38" t="s">
        <v>33</v>
      </c>
      <c r="C454" s="39">
        <v>8619</v>
      </c>
      <c r="D454" s="38" t="s">
        <v>27</v>
      </c>
      <c r="E454" s="39">
        <v>3</v>
      </c>
      <c r="F454" s="39">
        <v>25826</v>
      </c>
      <c r="I454" s="38" t="s">
        <v>35</v>
      </c>
      <c r="J454" s="38" t="s">
        <v>33</v>
      </c>
      <c r="K454" s="38">
        <v>9959</v>
      </c>
      <c r="L454" s="38" t="s">
        <v>34</v>
      </c>
      <c r="M454" s="39">
        <v>2</v>
      </c>
      <c r="N454" s="39">
        <v>19910</v>
      </c>
    </row>
    <row r="455" spans="1:14" x14ac:dyDescent="0.2">
      <c r="A455" s="38" t="s">
        <v>35</v>
      </c>
      <c r="B455" s="38" t="s">
        <v>33</v>
      </c>
      <c r="C455" s="39">
        <v>8639</v>
      </c>
      <c r="D455" s="38" t="s">
        <v>27</v>
      </c>
      <c r="E455" s="39">
        <v>3</v>
      </c>
      <c r="F455" s="39">
        <v>25887</v>
      </c>
      <c r="I455" s="38" t="s">
        <v>35</v>
      </c>
      <c r="J455" s="38" t="s">
        <v>33</v>
      </c>
      <c r="K455" s="38">
        <v>9979</v>
      </c>
      <c r="L455" s="38" t="s">
        <v>34</v>
      </c>
      <c r="M455" s="39">
        <v>1</v>
      </c>
      <c r="N455" s="39">
        <v>9977</v>
      </c>
    </row>
    <row r="456" spans="1:14" x14ac:dyDescent="0.2">
      <c r="A456" s="38" t="s">
        <v>35</v>
      </c>
      <c r="B456" s="38" t="s">
        <v>33</v>
      </c>
      <c r="C456" s="39">
        <v>8659</v>
      </c>
      <c r="D456" s="38" t="s">
        <v>27</v>
      </c>
      <c r="E456" s="39">
        <v>3</v>
      </c>
      <c r="F456" s="39">
        <v>25954</v>
      </c>
      <c r="I456" s="38" t="s">
        <v>35</v>
      </c>
      <c r="J456" s="38" t="s">
        <v>33</v>
      </c>
      <c r="K456" s="38">
        <v>9999</v>
      </c>
      <c r="L456" s="38" t="s">
        <v>34</v>
      </c>
      <c r="M456" s="39">
        <v>1</v>
      </c>
      <c r="N456" s="39">
        <v>9993</v>
      </c>
    </row>
    <row r="457" spans="1:14" x14ac:dyDescent="0.2">
      <c r="A457" s="38" t="s">
        <v>35</v>
      </c>
      <c r="B457" s="38" t="s">
        <v>33</v>
      </c>
      <c r="C457" s="39">
        <v>8679</v>
      </c>
      <c r="D457" s="38" t="s">
        <v>27</v>
      </c>
      <c r="E457" s="39">
        <v>5</v>
      </c>
      <c r="F457" s="39">
        <v>43361</v>
      </c>
      <c r="I457" s="38" t="s">
        <v>35</v>
      </c>
      <c r="J457" s="38" t="s">
        <v>33</v>
      </c>
      <c r="K457" s="38">
        <v>10019</v>
      </c>
      <c r="L457" s="38" t="s">
        <v>34</v>
      </c>
      <c r="M457" s="39">
        <v>1</v>
      </c>
      <c r="N457" s="39">
        <v>10009</v>
      </c>
    </row>
    <row r="458" spans="1:14" x14ac:dyDescent="0.2">
      <c r="A458" s="38" t="s">
        <v>35</v>
      </c>
      <c r="B458" s="38" t="s">
        <v>33</v>
      </c>
      <c r="C458" s="39">
        <v>8699</v>
      </c>
      <c r="D458" s="38" t="s">
        <v>27</v>
      </c>
      <c r="E458" s="39">
        <v>3</v>
      </c>
      <c r="F458" s="39">
        <v>26068</v>
      </c>
      <c r="I458" s="38" t="s">
        <v>35</v>
      </c>
      <c r="J458" s="38" t="s">
        <v>33</v>
      </c>
      <c r="K458" s="38">
        <v>10059</v>
      </c>
      <c r="L458" s="38" t="s">
        <v>34</v>
      </c>
      <c r="M458" s="39">
        <v>1</v>
      </c>
      <c r="N458" s="39">
        <v>10059</v>
      </c>
    </row>
    <row r="459" spans="1:14" x14ac:dyDescent="0.2">
      <c r="A459" s="38" t="s">
        <v>35</v>
      </c>
      <c r="B459" s="38" t="s">
        <v>33</v>
      </c>
      <c r="C459" s="39">
        <v>8719</v>
      </c>
      <c r="D459" s="38" t="s">
        <v>27</v>
      </c>
      <c r="E459" s="39">
        <v>4</v>
      </c>
      <c r="F459" s="39">
        <v>34827</v>
      </c>
      <c r="I459" s="38" t="s">
        <v>35</v>
      </c>
      <c r="J459" s="38" t="s">
        <v>33</v>
      </c>
      <c r="K459" s="38">
        <v>10079</v>
      </c>
      <c r="L459" s="38" t="s">
        <v>34</v>
      </c>
      <c r="M459" s="39">
        <v>1</v>
      </c>
      <c r="N459" s="39">
        <v>10062</v>
      </c>
    </row>
    <row r="460" spans="1:14" x14ac:dyDescent="0.2">
      <c r="A460" s="38" t="s">
        <v>35</v>
      </c>
      <c r="B460" s="38" t="s">
        <v>33</v>
      </c>
      <c r="C460" s="39">
        <v>8739</v>
      </c>
      <c r="D460" s="38" t="s">
        <v>27</v>
      </c>
      <c r="E460" s="39">
        <v>3</v>
      </c>
      <c r="F460" s="39">
        <v>26179</v>
      </c>
      <c r="I460" s="38" t="s">
        <v>35</v>
      </c>
      <c r="J460" s="38" t="s">
        <v>33</v>
      </c>
      <c r="K460" s="38">
        <v>10099</v>
      </c>
      <c r="L460" s="38" t="s">
        <v>34</v>
      </c>
      <c r="M460" s="39">
        <v>1</v>
      </c>
      <c r="N460" s="39">
        <v>10086</v>
      </c>
    </row>
    <row r="461" spans="1:14" x14ac:dyDescent="0.2">
      <c r="A461" s="38" t="s">
        <v>35</v>
      </c>
      <c r="B461" s="38" t="s">
        <v>33</v>
      </c>
      <c r="C461" s="39">
        <v>8759</v>
      </c>
      <c r="D461" s="38" t="s">
        <v>27</v>
      </c>
      <c r="E461" s="39">
        <v>5</v>
      </c>
      <c r="F461" s="39">
        <v>43720</v>
      </c>
      <c r="I461" s="38" t="s">
        <v>35</v>
      </c>
      <c r="J461" s="38" t="s">
        <v>33</v>
      </c>
      <c r="K461" s="38">
        <v>10159</v>
      </c>
      <c r="L461" s="38" t="s">
        <v>34</v>
      </c>
      <c r="M461" s="39">
        <v>1</v>
      </c>
      <c r="N461" s="39">
        <v>10155</v>
      </c>
    </row>
    <row r="462" spans="1:14" x14ac:dyDescent="0.2">
      <c r="A462" s="38" t="s">
        <v>35</v>
      </c>
      <c r="B462" s="38" t="s">
        <v>33</v>
      </c>
      <c r="C462" s="39">
        <v>8779</v>
      </c>
      <c r="D462" s="38" t="s">
        <v>27</v>
      </c>
      <c r="E462" s="39">
        <v>1</v>
      </c>
      <c r="F462" s="39">
        <v>8771</v>
      </c>
      <c r="I462" s="38" t="s">
        <v>35</v>
      </c>
      <c r="J462" s="38" t="s">
        <v>33</v>
      </c>
      <c r="K462" s="38">
        <v>10199</v>
      </c>
      <c r="L462" s="38" t="s">
        <v>34</v>
      </c>
      <c r="M462" s="39">
        <v>1</v>
      </c>
      <c r="N462" s="39">
        <v>10187</v>
      </c>
    </row>
    <row r="463" spans="1:14" x14ac:dyDescent="0.2">
      <c r="A463" s="38" t="s">
        <v>35</v>
      </c>
      <c r="B463" s="38" t="s">
        <v>33</v>
      </c>
      <c r="C463" s="39">
        <v>8799</v>
      </c>
      <c r="D463" s="38" t="s">
        <v>27</v>
      </c>
      <c r="E463" s="39">
        <v>4</v>
      </c>
      <c r="F463" s="39">
        <v>35158</v>
      </c>
      <c r="I463" s="38" t="s">
        <v>35</v>
      </c>
      <c r="J463" s="38" t="s">
        <v>33</v>
      </c>
      <c r="K463" s="38">
        <v>10239</v>
      </c>
      <c r="L463" s="38" t="s">
        <v>34</v>
      </c>
      <c r="M463" s="39">
        <v>1</v>
      </c>
      <c r="N463" s="39">
        <v>10226</v>
      </c>
    </row>
    <row r="464" spans="1:14" x14ac:dyDescent="0.2">
      <c r="A464" s="38" t="s">
        <v>35</v>
      </c>
      <c r="B464" s="38" t="s">
        <v>33</v>
      </c>
      <c r="C464" s="39">
        <v>8819</v>
      </c>
      <c r="D464" s="38" t="s">
        <v>27</v>
      </c>
      <c r="E464" s="39">
        <v>3</v>
      </c>
      <c r="F464" s="39">
        <v>26427</v>
      </c>
      <c r="I464" s="38" t="s">
        <v>35</v>
      </c>
      <c r="J464" s="38" t="s">
        <v>33</v>
      </c>
      <c r="K464" s="38">
        <v>10279</v>
      </c>
      <c r="L464" s="38" t="s">
        <v>34</v>
      </c>
      <c r="M464" s="39">
        <v>1</v>
      </c>
      <c r="N464" s="39">
        <v>10274</v>
      </c>
    </row>
    <row r="465" spans="1:14" x14ac:dyDescent="0.2">
      <c r="A465" s="38" t="s">
        <v>35</v>
      </c>
      <c r="B465" s="38" t="s">
        <v>33</v>
      </c>
      <c r="C465" s="39">
        <v>8839</v>
      </c>
      <c r="D465" s="38" t="s">
        <v>27</v>
      </c>
      <c r="E465" s="39">
        <v>2</v>
      </c>
      <c r="F465" s="39">
        <v>17654</v>
      </c>
      <c r="I465" s="38" t="s">
        <v>35</v>
      </c>
      <c r="J465" s="38" t="s">
        <v>33</v>
      </c>
      <c r="K465" s="38">
        <v>10419</v>
      </c>
      <c r="L465" s="38" t="s">
        <v>34</v>
      </c>
      <c r="M465" s="39">
        <v>3</v>
      </c>
      <c r="N465" s="39">
        <v>31229</v>
      </c>
    </row>
    <row r="466" spans="1:14" x14ac:dyDescent="0.2">
      <c r="A466" s="38" t="s">
        <v>35</v>
      </c>
      <c r="B466" s="38" t="s">
        <v>33</v>
      </c>
      <c r="C466" s="39">
        <v>8859</v>
      </c>
      <c r="D466" s="38" t="s">
        <v>27</v>
      </c>
      <c r="E466" s="39">
        <v>2</v>
      </c>
      <c r="F466" s="39">
        <v>17693</v>
      </c>
      <c r="I466" s="38" t="s">
        <v>35</v>
      </c>
      <c r="J466" s="38" t="s">
        <v>33</v>
      </c>
      <c r="K466" s="38">
        <v>10439</v>
      </c>
      <c r="L466" s="38" t="s">
        <v>34</v>
      </c>
      <c r="M466" s="39">
        <v>1</v>
      </c>
      <c r="N466" s="39">
        <v>10428</v>
      </c>
    </row>
    <row r="467" spans="1:14" x14ac:dyDescent="0.2">
      <c r="A467" s="38" t="s">
        <v>35</v>
      </c>
      <c r="B467" s="38" t="s">
        <v>33</v>
      </c>
      <c r="C467" s="39">
        <v>8879</v>
      </c>
      <c r="D467" s="38" t="s">
        <v>27</v>
      </c>
      <c r="E467" s="39">
        <v>3</v>
      </c>
      <c r="F467" s="39">
        <v>26613</v>
      </c>
      <c r="I467" s="38" t="s">
        <v>35</v>
      </c>
      <c r="J467" s="38" t="s">
        <v>33</v>
      </c>
      <c r="K467" s="38">
        <v>10459</v>
      </c>
      <c r="L467" s="38" t="s">
        <v>34</v>
      </c>
      <c r="M467" s="39">
        <v>1</v>
      </c>
      <c r="N467" s="39">
        <v>10443</v>
      </c>
    </row>
    <row r="468" spans="1:14" x14ac:dyDescent="0.2">
      <c r="A468" s="38" t="s">
        <v>35</v>
      </c>
      <c r="B468" s="38" t="s">
        <v>33</v>
      </c>
      <c r="C468" s="39">
        <v>8899</v>
      </c>
      <c r="D468" s="38" t="s">
        <v>27</v>
      </c>
      <c r="E468" s="39">
        <v>2</v>
      </c>
      <c r="F468" s="39">
        <v>17779</v>
      </c>
      <c r="I468" s="38" t="s">
        <v>35</v>
      </c>
      <c r="J468" s="38" t="s">
        <v>33</v>
      </c>
      <c r="K468" s="38">
        <v>10479</v>
      </c>
      <c r="L468" s="38" t="s">
        <v>34</v>
      </c>
      <c r="M468" s="39">
        <v>1</v>
      </c>
      <c r="N468" s="39">
        <v>10462</v>
      </c>
    </row>
    <row r="469" spans="1:14" x14ac:dyDescent="0.2">
      <c r="A469" s="38" t="s">
        <v>35</v>
      </c>
      <c r="B469" s="38" t="s">
        <v>33</v>
      </c>
      <c r="C469" s="39">
        <v>8919</v>
      </c>
      <c r="D469" s="38" t="s">
        <v>27</v>
      </c>
      <c r="E469" s="39">
        <v>1</v>
      </c>
      <c r="F469" s="39">
        <v>8912</v>
      </c>
      <c r="I469" s="38" t="s">
        <v>35</v>
      </c>
      <c r="J469" s="38" t="s">
        <v>33</v>
      </c>
      <c r="K469" s="38">
        <v>10499</v>
      </c>
      <c r="L469" s="38" t="s">
        <v>34</v>
      </c>
      <c r="M469" s="39">
        <v>2</v>
      </c>
      <c r="N469" s="39">
        <v>20980</v>
      </c>
    </row>
    <row r="470" spans="1:14" x14ac:dyDescent="0.2">
      <c r="A470" s="38" t="s">
        <v>35</v>
      </c>
      <c r="B470" s="38" t="s">
        <v>33</v>
      </c>
      <c r="C470" s="39">
        <v>8939</v>
      </c>
      <c r="D470" s="38" t="s">
        <v>27</v>
      </c>
      <c r="E470" s="39">
        <v>2</v>
      </c>
      <c r="F470" s="39">
        <v>17868</v>
      </c>
      <c r="I470" s="38" t="s">
        <v>35</v>
      </c>
      <c r="J470" s="38" t="s">
        <v>33</v>
      </c>
      <c r="K470" s="38">
        <v>10539</v>
      </c>
      <c r="L470" s="38" t="s">
        <v>34</v>
      </c>
      <c r="M470" s="39">
        <v>5</v>
      </c>
      <c r="N470" s="39">
        <v>52621</v>
      </c>
    </row>
    <row r="471" spans="1:14" x14ac:dyDescent="0.2">
      <c r="A471" s="38" t="s">
        <v>35</v>
      </c>
      <c r="B471" s="38" t="s">
        <v>33</v>
      </c>
      <c r="C471" s="39">
        <v>8959</v>
      </c>
      <c r="D471" s="38" t="s">
        <v>27</v>
      </c>
      <c r="E471" s="39">
        <v>1</v>
      </c>
      <c r="F471" s="39">
        <v>8948</v>
      </c>
      <c r="I471" s="38" t="s">
        <v>35</v>
      </c>
      <c r="J471" s="38" t="s">
        <v>33</v>
      </c>
      <c r="K471" s="38">
        <v>10619</v>
      </c>
      <c r="L471" s="38" t="s">
        <v>34</v>
      </c>
      <c r="M471" s="39">
        <v>1</v>
      </c>
      <c r="N471" s="39">
        <v>10607</v>
      </c>
    </row>
    <row r="472" spans="1:14" x14ac:dyDescent="0.2">
      <c r="A472" s="38" t="s">
        <v>35</v>
      </c>
      <c r="B472" s="38" t="s">
        <v>33</v>
      </c>
      <c r="C472" s="39">
        <v>8979</v>
      </c>
      <c r="D472" s="38" t="s">
        <v>27</v>
      </c>
      <c r="E472" s="39">
        <v>3</v>
      </c>
      <c r="F472" s="39">
        <v>26916</v>
      </c>
      <c r="I472" s="38" t="s">
        <v>35</v>
      </c>
      <c r="J472" s="38" t="s">
        <v>33</v>
      </c>
      <c r="K472" s="38">
        <v>10639</v>
      </c>
      <c r="L472" s="38" t="s">
        <v>34</v>
      </c>
      <c r="M472" s="39">
        <v>1</v>
      </c>
      <c r="N472" s="39">
        <v>10634</v>
      </c>
    </row>
    <row r="473" spans="1:14" x14ac:dyDescent="0.2">
      <c r="A473" s="38" t="s">
        <v>35</v>
      </c>
      <c r="B473" s="38" t="s">
        <v>33</v>
      </c>
      <c r="C473" s="39">
        <v>9019</v>
      </c>
      <c r="D473" s="38" t="s">
        <v>27</v>
      </c>
      <c r="E473" s="39">
        <v>2</v>
      </c>
      <c r="F473" s="39">
        <v>18027</v>
      </c>
      <c r="I473" s="38" t="s">
        <v>35</v>
      </c>
      <c r="J473" s="38" t="s">
        <v>33</v>
      </c>
      <c r="K473" s="38">
        <v>10699</v>
      </c>
      <c r="L473" s="38" t="s">
        <v>34</v>
      </c>
      <c r="M473" s="39">
        <v>1</v>
      </c>
      <c r="N473" s="39">
        <v>10695</v>
      </c>
    </row>
    <row r="474" spans="1:14" x14ac:dyDescent="0.2">
      <c r="A474" s="38" t="s">
        <v>35</v>
      </c>
      <c r="B474" s="38" t="s">
        <v>33</v>
      </c>
      <c r="C474" s="39">
        <v>9039</v>
      </c>
      <c r="D474" s="38" t="s">
        <v>27</v>
      </c>
      <c r="E474" s="39">
        <v>3</v>
      </c>
      <c r="F474" s="39">
        <v>27087</v>
      </c>
      <c r="I474" s="38" t="s">
        <v>35</v>
      </c>
      <c r="J474" s="38" t="s">
        <v>33</v>
      </c>
      <c r="K474" s="38">
        <v>10759</v>
      </c>
      <c r="L474" s="38" t="s">
        <v>34</v>
      </c>
      <c r="M474" s="39">
        <v>1</v>
      </c>
      <c r="N474" s="39">
        <v>10742</v>
      </c>
    </row>
    <row r="475" spans="1:14" x14ac:dyDescent="0.2">
      <c r="A475" s="38" t="s">
        <v>35</v>
      </c>
      <c r="B475" s="38" t="s">
        <v>33</v>
      </c>
      <c r="C475" s="39">
        <v>9059</v>
      </c>
      <c r="D475" s="38" t="s">
        <v>27</v>
      </c>
      <c r="E475" s="39">
        <v>2</v>
      </c>
      <c r="F475" s="39">
        <v>18094</v>
      </c>
      <c r="I475" s="38" t="s">
        <v>35</v>
      </c>
      <c r="J475" s="38" t="s">
        <v>33</v>
      </c>
      <c r="K475" s="38">
        <v>10819</v>
      </c>
      <c r="L475" s="38" t="s">
        <v>34</v>
      </c>
      <c r="M475" s="39">
        <v>2</v>
      </c>
      <c r="N475" s="39">
        <v>21612</v>
      </c>
    </row>
    <row r="476" spans="1:14" x14ac:dyDescent="0.2">
      <c r="A476" s="38" t="s">
        <v>35</v>
      </c>
      <c r="B476" s="38" t="s">
        <v>33</v>
      </c>
      <c r="C476" s="39">
        <v>9079</v>
      </c>
      <c r="D476" s="38" t="s">
        <v>27</v>
      </c>
      <c r="E476" s="39">
        <v>4</v>
      </c>
      <c r="F476" s="39">
        <v>36276</v>
      </c>
      <c r="I476" s="38" t="s">
        <v>35</v>
      </c>
      <c r="J476" s="38" t="s">
        <v>33</v>
      </c>
      <c r="K476" s="38">
        <v>10839</v>
      </c>
      <c r="L476" s="38" t="s">
        <v>34</v>
      </c>
      <c r="M476" s="39">
        <v>1</v>
      </c>
      <c r="N476" s="39">
        <v>10823</v>
      </c>
    </row>
    <row r="477" spans="1:14" x14ac:dyDescent="0.2">
      <c r="A477" s="38" t="s">
        <v>35</v>
      </c>
      <c r="B477" s="38" t="s">
        <v>33</v>
      </c>
      <c r="C477" s="39">
        <v>9099</v>
      </c>
      <c r="D477" s="38" t="s">
        <v>27</v>
      </c>
      <c r="E477" s="39">
        <v>2</v>
      </c>
      <c r="F477" s="39">
        <v>18170</v>
      </c>
      <c r="I477" s="38" t="s">
        <v>35</v>
      </c>
      <c r="J477" s="38" t="s">
        <v>33</v>
      </c>
      <c r="K477" s="38">
        <v>10879</v>
      </c>
      <c r="L477" s="38" t="s">
        <v>34</v>
      </c>
      <c r="M477" s="39">
        <v>1</v>
      </c>
      <c r="N477" s="39">
        <v>10873</v>
      </c>
    </row>
    <row r="478" spans="1:14" x14ac:dyDescent="0.2">
      <c r="A478" s="38" t="s">
        <v>35</v>
      </c>
      <c r="B478" s="38" t="s">
        <v>33</v>
      </c>
      <c r="C478" s="39">
        <v>9119</v>
      </c>
      <c r="D478" s="38" t="s">
        <v>27</v>
      </c>
      <c r="E478" s="39">
        <v>2</v>
      </c>
      <c r="F478" s="39">
        <v>18217</v>
      </c>
      <c r="I478" s="38" t="s">
        <v>35</v>
      </c>
      <c r="J478" s="38" t="s">
        <v>33</v>
      </c>
      <c r="K478" s="38">
        <v>10899</v>
      </c>
      <c r="L478" s="38" t="s">
        <v>34</v>
      </c>
      <c r="M478" s="39">
        <v>1</v>
      </c>
      <c r="N478" s="39">
        <v>10886</v>
      </c>
    </row>
    <row r="479" spans="1:14" x14ac:dyDescent="0.2">
      <c r="A479" s="38" t="s">
        <v>35</v>
      </c>
      <c r="B479" s="38" t="s">
        <v>33</v>
      </c>
      <c r="C479" s="39">
        <v>9139</v>
      </c>
      <c r="D479" s="38" t="s">
        <v>27</v>
      </c>
      <c r="E479" s="39">
        <v>2</v>
      </c>
      <c r="F479" s="39">
        <v>18256</v>
      </c>
      <c r="I479" s="38" t="s">
        <v>35</v>
      </c>
      <c r="J479" s="38" t="s">
        <v>33</v>
      </c>
      <c r="K479" s="38">
        <v>10939</v>
      </c>
      <c r="L479" s="38" t="s">
        <v>34</v>
      </c>
      <c r="M479" s="39">
        <v>2</v>
      </c>
      <c r="N479" s="39">
        <v>21853</v>
      </c>
    </row>
    <row r="480" spans="1:14" x14ac:dyDescent="0.2">
      <c r="A480" s="38" t="s">
        <v>35</v>
      </c>
      <c r="B480" s="38" t="s">
        <v>33</v>
      </c>
      <c r="C480" s="39">
        <v>9159</v>
      </c>
      <c r="D480" s="38" t="s">
        <v>27</v>
      </c>
      <c r="E480" s="39">
        <v>3</v>
      </c>
      <c r="F480" s="39">
        <v>27458</v>
      </c>
      <c r="I480" s="38" t="s">
        <v>35</v>
      </c>
      <c r="J480" s="38" t="s">
        <v>33</v>
      </c>
      <c r="K480" s="38">
        <v>10959</v>
      </c>
      <c r="L480" s="38" t="s">
        <v>34</v>
      </c>
      <c r="M480" s="39">
        <v>2</v>
      </c>
      <c r="N480" s="39">
        <v>21887</v>
      </c>
    </row>
    <row r="481" spans="1:14" x14ac:dyDescent="0.2">
      <c r="A481" s="38" t="s">
        <v>35</v>
      </c>
      <c r="B481" s="38" t="s">
        <v>33</v>
      </c>
      <c r="C481" s="39">
        <v>9179</v>
      </c>
      <c r="D481" s="38" t="s">
        <v>27</v>
      </c>
      <c r="E481" s="39">
        <v>2</v>
      </c>
      <c r="F481" s="39">
        <v>18325</v>
      </c>
      <c r="I481" s="38" t="s">
        <v>35</v>
      </c>
      <c r="J481" s="38" t="s">
        <v>33</v>
      </c>
      <c r="K481" s="38">
        <v>10999</v>
      </c>
      <c r="L481" s="38" t="s">
        <v>34</v>
      </c>
      <c r="M481" s="39">
        <v>1</v>
      </c>
      <c r="N481" s="39">
        <v>10994</v>
      </c>
    </row>
    <row r="482" spans="1:14" x14ac:dyDescent="0.2">
      <c r="A482" s="38" t="s">
        <v>35</v>
      </c>
      <c r="B482" s="38" t="s">
        <v>33</v>
      </c>
      <c r="C482" s="39">
        <v>9199</v>
      </c>
      <c r="D482" s="38" t="s">
        <v>27</v>
      </c>
      <c r="E482" s="39">
        <v>1</v>
      </c>
      <c r="F482" s="39">
        <v>9182</v>
      </c>
      <c r="I482" s="38" t="s">
        <v>35</v>
      </c>
      <c r="J482" s="38" t="s">
        <v>33</v>
      </c>
      <c r="K482" s="38">
        <v>11019</v>
      </c>
      <c r="L482" s="38" t="s">
        <v>34</v>
      </c>
      <c r="M482" s="39">
        <v>2</v>
      </c>
      <c r="N482" s="39">
        <v>22016</v>
      </c>
    </row>
    <row r="483" spans="1:14" x14ac:dyDescent="0.2">
      <c r="A483" s="38" t="s">
        <v>35</v>
      </c>
      <c r="B483" s="38" t="s">
        <v>33</v>
      </c>
      <c r="C483" s="39">
        <v>9219</v>
      </c>
      <c r="D483" s="38" t="s">
        <v>27</v>
      </c>
      <c r="E483" s="39">
        <v>5</v>
      </c>
      <c r="F483" s="39">
        <v>46039</v>
      </c>
      <c r="I483" s="38" t="s">
        <v>35</v>
      </c>
      <c r="J483" s="38" t="s">
        <v>33</v>
      </c>
      <c r="K483" s="38">
        <v>11059</v>
      </c>
      <c r="L483" s="38" t="s">
        <v>34</v>
      </c>
      <c r="M483" s="39">
        <v>1</v>
      </c>
      <c r="N483" s="39">
        <v>11046</v>
      </c>
    </row>
    <row r="484" spans="1:14" x14ac:dyDescent="0.2">
      <c r="A484" s="38" t="s">
        <v>35</v>
      </c>
      <c r="B484" s="38" t="s">
        <v>33</v>
      </c>
      <c r="C484" s="39">
        <v>9239</v>
      </c>
      <c r="D484" s="38" t="s">
        <v>27</v>
      </c>
      <c r="E484" s="39">
        <v>3</v>
      </c>
      <c r="F484" s="39">
        <v>27691</v>
      </c>
      <c r="I484" s="38" t="s">
        <v>35</v>
      </c>
      <c r="J484" s="38" t="s">
        <v>33</v>
      </c>
      <c r="K484" s="38">
        <v>11099</v>
      </c>
      <c r="L484" s="38" t="s">
        <v>34</v>
      </c>
      <c r="M484" s="39">
        <v>1</v>
      </c>
      <c r="N484" s="39">
        <v>11088</v>
      </c>
    </row>
    <row r="485" spans="1:14" x14ac:dyDescent="0.2">
      <c r="A485" s="38" t="s">
        <v>35</v>
      </c>
      <c r="B485" s="38" t="s">
        <v>33</v>
      </c>
      <c r="C485" s="39">
        <v>9259</v>
      </c>
      <c r="D485" s="38" t="s">
        <v>27</v>
      </c>
      <c r="E485" s="39">
        <v>4</v>
      </c>
      <c r="F485" s="39">
        <v>37003</v>
      </c>
      <c r="I485" s="38" t="s">
        <v>35</v>
      </c>
      <c r="J485" s="38" t="s">
        <v>33</v>
      </c>
      <c r="K485" s="38">
        <v>11159</v>
      </c>
      <c r="L485" s="38" t="s">
        <v>34</v>
      </c>
      <c r="M485" s="39">
        <v>1</v>
      </c>
      <c r="N485" s="39">
        <v>11146</v>
      </c>
    </row>
    <row r="486" spans="1:14" x14ac:dyDescent="0.2">
      <c r="A486" s="38" t="s">
        <v>35</v>
      </c>
      <c r="B486" s="38" t="s">
        <v>33</v>
      </c>
      <c r="C486" s="39">
        <v>9279</v>
      </c>
      <c r="D486" s="38" t="s">
        <v>27</v>
      </c>
      <c r="E486" s="39">
        <v>5</v>
      </c>
      <c r="F486" s="39">
        <v>46363</v>
      </c>
      <c r="I486" s="38" t="s">
        <v>35</v>
      </c>
      <c r="J486" s="38" t="s">
        <v>33</v>
      </c>
      <c r="K486" s="38">
        <v>11259</v>
      </c>
      <c r="L486" s="38" t="s">
        <v>34</v>
      </c>
      <c r="M486" s="39">
        <v>1</v>
      </c>
      <c r="N486" s="39">
        <v>11250</v>
      </c>
    </row>
    <row r="487" spans="1:14" x14ac:dyDescent="0.2">
      <c r="A487" s="38" t="s">
        <v>35</v>
      </c>
      <c r="B487" s="38" t="s">
        <v>33</v>
      </c>
      <c r="C487" s="39">
        <v>9299</v>
      </c>
      <c r="D487" s="38" t="s">
        <v>27</v>
      </c>
      <c r="E487" s="39">
        <v>1</v>
      </c>
      <c r="F487" s="39">
        <v>9297</v>
      </c>
      <c r="I487" s="38" t="s">
        <v>35</v>
      </c>
      <c r="J487" s="38" t="s">
        <v>33</v>
      </c>
      <c r="K487" s="38">
        <v>11319</v>
      </c>
      <c r="L487" s="38" t="s">
        <v>34</v>
      </c>
      <c r="M487" s="39">
        <v>1</v>
      </c>
      <c r="N487" s="39">
        <v>11312</v>
      </c>
    </row>
    <row r="488" spans="1:14" x14ac:dyDescent="0.2">
      <c r="A488" s="38" t="s">
        <v>35</v>
      </c>
      <c r="B488" s="38" t="s">
        <v>33</v>
      </c>
      <c r="C488" s="39">
        <v>9339</v>
      </c>
      <c r="D488" s="38" t="s">
        <v>27</v>
      </c>
      <c r="E488" s="39">
        <v>1</v>
      </c>
      <c r="F488" s="39">
        <v>9332</v>
      </c>
      <c r="I488" s="38" t="s">
        <v>35</v>
      </c>
      <c r="J488" s="38" t="s">
        <v>33</v>
      </c>
      <c r="K488" s="38">
        <v>11379</v>
      </c>
      <c r="L488" s="38" t="s">
        <v>34</v>
      </c>
      <c r="M488" s="39">
        <v>1</v>
      </c>
      <c r="N488" s="39">
        <v>11362</v>
      </c>
    </row>
    <row r="489" spans="1:14" x14ac:dyDescent="0.2">
      <c r="A489" s="38" t="s">
        <v>35</v>
      </c>
      <c r="B489" s="38" t="s">
        <v>33</v>
      </c>
      <c r="C489" s="39">
        <v>9359</v>
      </c>
      <c r="D489" s="38" t="s">
        <v>27</v>
      </c>
      <c r="E489" s="39">
        <v>1</v>
      </c>
      <c r="F489" s="39">
        <v>9350</v>
      </c>
      <c r="I489" s="38" t="s">
        <v>35</v>
      </c>
      <c r="J489" s="38" t="s">
        <v>33</v>
      </c>
      <c r="K489" s="38">
        <v>11399</v>
      </c>
      <c r="L489" s="38" t="s">
        <v>34</v>
      </c>
      <c r="M489" s="39">
        <v>1</v>
      </c>
      <c r="N489" s="39">
        <v>11391</v>
      </c>
    </row>
    <row r="490" spans="1:14" x14ac:dyDescent="0.2">
      <c r="A490" s="38" t="s">
        <v>35</v>
      </c>
      <c r="B490" s="38" t="s">
        <v>33</v>
      </c>
      <c r="C490" s="39">
        <v>9379</v>
      </c>
      <c r="D490" s="38" t="s">
        <v>27</v>
      </c>
      <c r="E490" s="39">
        <v>1</v>
      </c>
      <c r="F490" s="39">
        <v>9379</v>
      </c>
      <c r="I490" s="38" t="s">
        <v>35</v>
      </c>
      <c r="J490" s="38" t="s">
        <v>33</v>
      </c>
      <c r="K490" s="38">
        <v>11459</v>
      </c>
      <c r="L490" s="38" t="s">
        <v>34</v>
      </c>
      <c r="M490" s="39">
        <v>1</v>
      </c>
      <c r="N490" s="39">
        <v>11458</v>
      </c>
    </row>
    <row r="491" spans="1:14" x14ac:dyDescent="0.2">
      <c r="A491" s="38" t="s">
        <v>35</v>
      </c>
      <c r="B491" s="38" t="s">
        <v>33</v>
      </c>
      <c r="C491" s="39">
        <v>9399</v>
      </c>
      <c r="D491" s="38" t="s">
        <v>27</v>
      </c>
      <c r="E491" s="39">
        <v>1</v>
      </c>
      <c r="F491" s="39">
        <v>9397</v>
      </c>
      <c r="I491" s="38" t="s">
        <v>35</v>
      </c>
      <c r="J491" s="38" t="s">
        <v>33</v>
      </c>
      <c r="K491" s="38">
        <v>11479</v>
      </c>
      <c r="L491" s="38" t="s">
        <v>34</v>
      </c>
      <c r="M491" s="39">
        <v>1</v>
      </c>
      <c r="N491" s="39">
        <v>11472</v>
      </c>
    </row>
    <row r="492" spans="1:14" x14ac:dyDescent="0.2">
      <c r="A492" s="38" t="s">
        <v>35</v>
      </c>
      <c r="B492" s="38" t="s">
        <v>33</v>
      </c>
      <c r="C492" s="39">
        <v>9419</v>
      </c>
      <c r="D492" s="38" t="s">
        <v>27</v>
      </c>
      <c r="E492" s="39">
        <v>2</v>
      </c>
      <c r="F492" s="39">
        <v>18820</v>
      </c>
      <c r="I492" s="38" t="s">
        <v>35</v>
      </c>
      <c r="J492" s="38" t="s">
        <v>33</v>
      </c>
      <c r="K492" s="38">
        <v>11499</v>
      </c>
      <c r="L492" s="38" t="s">
        <v>34</v>
      </c>
      <c r="M492" s="39">
        <v>1</v>
      </c>
      <c r="N492" s="39">
        <v>11483</v>
      </c>
    </row>
    <row r="493" spans="1:14" x14ac:dyDescent="0.2">
      <c r="A493" s="38" t="s">
        <v>35</v>
      </c>
      <c r="B493" s="38" t="s">
        <v>33</v>
      </c>
      <c r="C493" s="39">
        <v>9439</v>
      </c>
      <c r="D493" s="38" t="s">
        <v>27</v>
      </c>
      <c r="E493" s="39">
        <v>3</v>
      </c>
      <c r="F493" s="39">
        <v>28287</v>
      </c>
      <c r="I493" s="38" t="s">
        <v>35</v>
      </c>
      <c r="J493" s="38" t="s">
        <v>33</v>
      </c>
      <c r="K493" s="38">
        <v>11519</v>
      </c>
      <c r="L493" s="38" t="s">
        <v>34</v>
      </c>
      <c r="M493" s="39">
        <v>1</v>
      </c>
      <c r="N493" s="39">
        <v>11509</v>
      </c>
    </row>
    <row r="494" spans="1:14" x14ac:dyDescent="0.2">
      <c r="A494" s="38" t="s">
        <v>35</v>
      </c>
      <c r="B494" s="38" t="s">
        <v>33</v>
      </c>
      <c r="C494" s="39">
        <v>9459</v>
      </c>
      <c r="D494" s="38" t="s">
        <v>27</v>
      </c>
      <c r="E494" s="39">
        <v>1</v>
      </c>
      <c r="F494" s="39">
        <v>9444</v>
      </c>
      <c r="I494" s="38" t="s">
        <v>35</v>
      </c>
      <c r="J494" s="38" t="s">
        <v>33</v>
      </c>
      <c r="K494" s="38">
        <v>11539</v>
      </c>
      <c r="L494" s="38" t="s">
        <v>34</v>
      </c>
      <c r="M494" s="39">
        <v>1</v>
      </c>
      <c r="N494" s="39">
        <v>11524</v>
      </c>
    </row>
    <row r="495" spans="1:14" x14ac:dyDescent="0.2">
      <c r="A495" s="38" t="s">
        <v>35</v>
      </c>
      <c r="B495" s="38" t="s">
        <v>33</v>
      </c>
      <c r="C495" s="39">
        <v>9479</v>
      </c>
      <c r="D495" s="38" t="s">
        <v>27</v>
      </c>
      <c r="E495" s="39">
        <v>1</v>
      </c>
      <c r="F495" s="39">
        <v>9466</v>
      </c>
      <c r="I495" s="38" t="s">
        <v>35</v>
      </c>
      <c r="J495" s="38" t="s">
        <v>33</v>
      </c>
      <c r="K495" s="38">
        <v>11559</v>
      </c>
      <c r="L495" s="38" t="s">
        <v>34</v>
      </c>
      <c r="M495" s="39">
        <v>3</v>
      </c>
      <c r="N495" s="39">
        <v>34651</v>
      </c>
    </row>
    <row r="496" spans="1:14" x14ac:dyDescent="0.2">
      <c r="A496" s="38" t="s">
        <v>35</v>
      </c>
      <c r="B496" s="38" t="s">
        <v>33</v>
      </c>
      <c r="C496" s="39">
        <v>9499</v>
      </c>
      <c r="D496" s="38" t="s">
        <v>27</v>
      </c>
      <c r="E496" s="39">
        <v>4</v>
      </c>
      <c r="F496" s="39">
        <v>37962</v>
      </c>
      <c r="I496" s="38" t="s">
        <v>35</v>
      </c>
      <c r="J496" s="38" t="s">
        <v>33</v>
      </c>
      <c r="K496" s="38">
        <v>11639</v>
      </c>
      <c r="L496" s="38" t="s">
        <v>34</v>
      </c>
      <c r="M496" s="39">
        <v>4</v>
      </c>
      <c r="N496" s="39">
        <v>46527</v>
      </c>
    </row>
    <row r="497" spans="1:14" x14ac:dyDescent="0.2">
      <c r="A497" s="38" t="s">
        <v>35</v>
      </c>
      <c r="B497" s="38" t="s">
        <v>33</v>
      </c>
      <c r="C497" s="39">
        <v>9519</v>
      </c>
      <c r="D497" s="38" t="s">
        <v>27</v>
      </c>
      <c r="E497" s="39">
        <v>1</v>
      </c>
      <c r="F497" s="39">
        <v>9519</v>
      </c>
      <c r="I497" s="38" t="s">
        <v>35</v>
      </c>
      <c r="J497" s="38" t="s">
        <v>33</v>
      </c>
      <c r="K497" s="38">
        <v>11699</v>
      </c>
      <c r="L497" s="38" t="s">
        <v>34</v>
      </c>
      <c r="M497" s="39">
        <v>1</v>
      </c>
      <c r="N497" s="39">
        <v>11692</v>
      </c>
    </row>
    <row r="498" spans="1:14" x14ac:dyDescent="0.2">
      <c r="A498" s="38" t="s">
        <v>35</v>
      </c>
      <c r="B498" s="38" t="s">
        <v>33</v>
      </c>
      <c r="C498" s="39">
        <v>9539</v>
      </c>
      <c r="D498" s="38" t="s">
        <v>27</v>
      </c>
      <c r="E498" s="39">
        <v>3</v>
      </c>
      <c r="F498" s="39">
        <v>28582</v>
      </c>
      <c r="I498" s="38" t="s">
        <v>35</v>
      </c>
      <c r="J498" s="38" t="s">
        <v>33</v>
      </c>
      <c r="K498" s="38">
        <v>11719</v>
      </c>
      <c r="L498" s="38" t="s">
        <v>34</v>
      </c>
      <c r="M498" s="39">
        <v>2</v>
      </c>
      <c r="N498" s="39">
        <v>23418</v>
      </c>
    </row>
    <row r="499" spans="1:14" x14ac:dyDescent="0.2">
      <c r="A499" s="38" t="s">
        <v>35</v>
      </c>
      <c r="B499" s="38" t="s">
        <v>33</v>
      </c>
      <c r="C499" s="39">
        <v>9559</v>
      </c>
      <c r="D499" s="38" t="s">
        <v>27</v>
      </c>
      <c r="E499" s="39">
        <v>4</v>
      </c>
      <c r="F499" s="39">
        <v>38203</v>
      </c>
      <c r="I499" s="38" t="s">
        <v>35</v>
      </c>
      <c r="J499" s="38" t="s">
        <v>33</v>
      </c>
      <c r="K499" s="38">
        <v>11759</v>
      </c>
      <c r="L499" s="38" t="s">
        <v>34</v>
      </c>
      <c r="M499" s="39">
        <v>1</v>
      </c>
      <c r="N499" s="39">
        <v>11750</v>
      </c>
    </row>
    <row r="500" spans="1:14" x14ac:dyDescent="0.2">
      <c r="A500" s="38" t="s">
        <v>35</v>
      </c>
      <c r="B500" s="38" t="s">
        <v>33</v>
      </c>
      <c r="C500" s="39">
        <v>9579</v>
      </c>
      <c r="D500" s="38" t="s">
        <v>27</v>
      </c>
      <c r="E500" s="39">
        <v>3</v>
      </c>
      <c r="F500" s="39">
        <v>28714</v>
      </c>
      <c r="I500" s="38" t="s">
        <v>35</v>
      </c>
      <c r="J500" s="38" t="s">
        <v>33</v>
      </c>
      <c r="K500" s="38">
        <v>11959</v>
      </c>
      <c r="L500" s="38" t="s">
        <v>34</v>
      </c>
      <c r="M500" s="39">
        <v>1</v>
      </c>
      <c r="N500" s="39">
        <v>11943</v>
      </c>
    </row>
    <row r="501" spans="1:14" x14ac:dyDescent="0.2">
      <c r="A501" s="38" t="s">
        <v>35</v>
      </c>
      <c r="B501" s="38" t="s">
        <v>33</v>
      </c>
      <c r="C501" s="39">
        <v>9599</v>
      </c>
      <c r="D501" s="38" t="s">
        <v>27</v>
      </c>
      <c r="E501" s="39">
        <v>5</v>
      </c>
      <c r="F501" s="39">
        <v>47939</v>
      </c>
      <c r="I501" s="38" t="s">
        <v>35</v>
      </c>
      <c r="J501" s="38" t="s">
        <v>33</v>
      </c>
      <c r="K501" s="38">
        <v>12019</v>
      </c>
      <c r="L501" s="38" t="s">
        <v>34</v>
      </c>
      <c r="M501" s="39">
        <v>3</v>
      </c>
      <c r="N501" s="39">
        <v>36022</v>
      </c>
    </row>
    <row r="502" spans="1:14" x14ac:dyDescent="0.2">
      <c r="A502" s="38" t="s">
        <v>35</v>
      </c>
      <c r="B502" s="38" t="s">
        <v>33</v>
      </c>
      <c r="C502" s="39">
        <v>9619</v>
      </c>
      <c r="D502" s="38" t="s">
        <v>27</v>
      </c>
      <c r="E502" s="39">
        <v>3</v>
      </c>
      <c r="F502" s="39">
        <v>28835</v>
      </c>
      <c r="I502" s="38" t="s">
        <v>35</v>
      </c>
      <c r="J502" s="38" t="s">
        <v>33</v>
      </c>
      <c r="K502" s="38">
        <v>12099</v>
      </c>
      <c r="L502" s="38" t="s">
        <v>34</v>
      </c>
      <c r="M502" s="39">
        <v>1</v>
      </c>
      <c r="N502" s="39">
        <v>12094</v>
      </c>
    </row>
    <row r="503" spans="1:14" x14ac:dyDescent="0.2">
      <c r="A503" s="38" t="s">
        <v>35</v>
      </c>
      <c r="B503" s="38" t="s">
        <v>33</v>
      </c>
      <c r="C503" s="39">
        <v>9639</v>
      </c>
      <c r="D503" s="38" t="s">
        <v>27</v>
      </c>
      <c r="E503" s="39">
        <v>3</v>
      </c>
      <c r="F503" s="39">
        <v>28870</v>
      </c>
      <c r="I503" s="38" t="s">
        <v>35</v>
      </c>
      <c r="J503" s="38" t="s">
        <v>33</v>
      </c>
      <c r="K503" s="38">
        <v>12279</v>
      </c>
      <c r="L503" s="38" t="s">
        <v>34</v>
      </c>
      <c r="M503" s="39">
        <v>1</v>
      </c>
      <c r="N503" s="39">
        <v>12265</v>
      </c>
    </row>
    <row r="504" spans="1:14" x14ac:dyDescent="0.2">
      <c r="A504" s="38" t="s">
        <v>35</v>
      </c>
      <c r="B504" s="38" t="s">
        <v>33</v>
      </c>
      <c r="C504" s="39">
        <v>9659</v>
      </c>
      <c r="D504" s="38" t="s">
        <v>27</v>
      </c>
      <c r="E504" s="39">
        <v>2</v>
      </c>
      <c r="F504" s="39">
        <v>19311</v>
      </c>
      <c r="I504" s="38" t="s">
        <v>35</v>
      </c>
      <c r="J504" s="38" t="s">
        <v>33</v>
      </c>
      <c r="K504" s="38">
        <v>12339</v>
      </c>
      <c r="L504" s="38" t="s">
        <v>34</v>
      </c>
      <c r="M504" s="39">
        <v>1</v>
      </c>
      <c r="N504" s="39">
        <v>12335</v>
      </c>
    </row>
    <row r="505" spans="1:14" x14ac:dyDescent="0.2">
      <c r="A505" s="38" t="s">
        <v>35</v>
      </c>
      <c r="B505" s="38" t="s">
        <v>33</v>
      </c>
      <c r="C505" s="39">
        <v>9679</v>
      </c>
      <c r="D505" s="38" t="s">
        <v>27</v>
      </c>
      <c r="E505" s="39">
        <v>2</v>
      </c>
      <c r="F505" s="39">
        <v>19323</v>
      </c>
      <c r="I505" s="38" t="s">
        <v>35</v>
      </c>
      <c r="J505" s="38" t="s">
        <v>33</v>
      </c>
      <c r="K505" s="38">
        <v>12419</v>
      </c>
      <c r="L505" s="38" t="s">
        <v>34</v>
      </c>
      <c r="M505" s="39">
        <v>1</v>
      </c>
      <c r="N505" s="39">
        <v>12408</v>
      </c>
    </row>
    <row r="506" spans="1:14" x14ac:dyDescent="0.2">
      <c r="A506" s="38" t="s">
        <v>35</v>
      </c>
      <c r="B506" s="38" t="s">
        <v>33</v>
      </c>
      <c r="C506" s="39">
        <v>9699</v>
      </c>
      <c r="D506" s="38" t="s">
        <v>27</v>
      </c>
      <c r="E506" s="39">
        <v>1</v>
      </c>
      <c r="F506" s="39">
        <v>9698</v>
      </c>
      <c r="I506" s="38" t="s">
        <v>35</v>
      </c>
      <c r="J506" s="38" t="s">
        <v>33</v>
      </c>
      <c r="K506" s="38">
        <v>12439</v>
      </c>
      <c r="L506" s="38" t="s">
        <v>34</v>
      </c>
      <c r="M506" s="39">
        <v>1</v>
      </c>
      <c r="N506" s="39">
        <v>12437</v>
      </c>
    </row>
    <row r="507" spans="1:14" x14ac:dyDescent="0.2">
      <c r="A507" s="38" t="s">
        <v>35</v>
      </c>
      <c r="B507" s="38" t="s">
        <v>33</v>
      </c>
      <c r="C507" s="39">
        <v>9719</v>
      </c>
      <c r="D507" s="38" t="s">
        <v>27</v>
      </c>
      <c r="E507" s="39">
        <v>2</v>
      </c>
      <c r="F507" s="39">
        <v>19420</v>
      </c>
      <c r="I507" s="38" t="s">
        <v>35</v>
      </c>
      <c r="J507" s="38" t="s">
        <v>33</v>
      </c>
      <c r="K507" s="38">
        <v>12459</v>
      </c>
      <c r="L507" s="38" t="s">
        <v>34</v>
      </c>
      <c r="M507" s="39">
        <v>1</v>
      </c>
      <c r="N507" s="39">
        <v>12451</v>
      </c>
    </row>
    <row r="508" spans="1:14" x14ac:dyDescent="0.2">
      <c r="A508" s="38" t="s">
        <v>35</v>
      </c>
      <c r="B508" s="38" t="s">
        <v>33</v>
      </c>
      <c r="C508" s="39">
        <v>9739</v>
      </c>
      <c r="D508" s="38" t="s">
        <v>27</v>
      </c>
      <c r="E508" s="39">
        <v>1</v>
      </c>
      <c r="F508" s="39">
        <v>9725</v>
      </c>
      <c r="I508" s="38" t="s">
        <v>35</v>
      </c>
      <c r="J508" s="38" t="s">
        <v>33</v>
      </c>
      <c r="K508" s="38">
        <v>12499</v>
      </c>
      <c r="L508" s="38" t="s">
        <v>34</v>
      </c>
      <c r="M508" s="39">
        <v>2</v>
      </c>
      <c r="N508" s="39">
        <v>24985</v>
      </c>
    </row>
    <row r="509" spans="1:14" x14ac:dyDescent="0.2">
      <c r="A509" s="38" t="s">
        <v>35</v>
      </c>
      <c r="B509" s="38" t="s">
        <v>33</v>
      </c>
      <c r="C509" s="39">
        <v>9779</v>
      </c>
      <c r="D509" s="38" t="s">
        <v>27</v>
      </c>
      <c r="E509" s="39">
        <v>3</v>
      </c>
      <c r="F509" s="39">
        <v>29309</v>
      </c>
      <c r="I509" s="38" t="s">
        <v>35</v>
      </c>
      <c r="J509" s="38" t="s">
        <v>33</v>
      </c>
      <c r="K509" s="38">
        <v>12539</v>
      </c>
      <c r="L509" s="38" t="s">
        <v>34</v>
      </c>
      <c r="M509" s="39">
        <v>1</v>
      </c>
      <c r="N509" s="39">
        <v>12524</v>
      </c>
    </row>
    <row r="510" spans="1:14" x14ac:dyDescent="0.2">
      <c r="A510" s="38" t="s">
        <v>35</v>
      </c>
      <c r="B510" s="38" t="s">
        <v>33</v>
      </c>
      <c r="C510" s="39">
        <v>9799</v>
      </c>
      <c r="D510" s="38" t="s">
        <v>27</v>
      </c>
      <c r="E510" s="39">
        <v>5</v>
      </c>
      <c r="F510" s="39">
        <v>48941</v>
      </c>
      <c r="I510" s="38" t="s">
        <v>35</v>
      </c>
      <c r="J510" s="38" t="s">
        <v>33</v>
      </c>
      <c r="K510" s="38">
        <v>12559</v>
      </c>
      <c r="L510" s="38" t="s">
        <v>34</v>
      </c>
      <c r="M510" s="39">
        <v>1</v>
      </c>
      <c r="N510" s="39">
        <v>12546</v>
      </c>
    </row>
    <row r="511" spans="1:14" x14ac:dyDescent="0.2">
      <c r="A511" s="38" t="s">
        <v>35</v>
      </c>
      <c r="B511" s="38" t="s">
        <v>33</v>
      </c>
      <c r="C511" s="39">
        <v>9819</v>
      </c>
      <c r="D511" s="38" t="s">
        <v>27</v>
      </c>
      <c r="E511" s="39">
        <v>5</v>
      </c>
      <c r="F511" s="39">
        <v>49057</v>
      </c>
      <c r="I511" s="38" t="s">
        <v>35</v>
      </c>
      <c r="J511" s="38" t="s">
        <v>33</v>
      </c>
      <c r="K511" s="38">
        <v>12659</v>
      </c>
      <c r="L511" s="38" t="s">
        <v>34</v>
      </c>
      <c r="M511" s="39">
        <v>1</v>
      </c>
      <c r="N511" s="39">
        <v>12643</v>
      </c>
    </row>
    <row r="512" spans="1:14" x14ac:dyDescent="0.2">
      <c r="A512" s="38" t="s">
        <v>35</v>
      </c>
      <c r="B512" s="38" t="s">
        <v>33</v>
      </c>
      <c r="C512" s="39">
        <v>9839</v>
      </c>
      <c r="D512" s="38" t="s">
        <v>27</v>
      </c>
      <c r="E512" s="39">
        <v>4</v>
      </c>
      <c r="F512" s="39">
        <v>39302</v>
      </c>
      <c r="I512" s="38" t="s">
        <v>35</v>
      </c>
      <c r="J512" s="38" t="s">
        <v>33</v>
      </c>
      <c r="K512" s="38">
        <v>12839</v>
      </c>
      <c r="L512" s="38" t="s">
        <v>34</v>
      </c>
      <c r="M512" s="39">
        <v>1</v>
      </c>
      <c r="N512" s="39">
        <v>12829</v>
      </c>
    </row>
    <row r="513" spans="1:14" x14ac:dyDescent="0.2">
      <c r="A513" s="38" t="s">
        <v>35</v>
      </c>
      <c r="B513" s="38" t="s">
        <v>33</v>
      </c>
      <c r="C513" s="39">
        <v>9859</v>
      </c>
      <c r="D513" s="38" t="s">
        <v>27</v>
      </c>
      <c r="E513" s="39">
        <v>5</v>
      </c>
      <c r="F513" s="39">
        <v>49248</v>
      </c>
      <c r="I513" s="38" t="s">
        <v>35</v>
      </c>
      <c r="J513" s="38" t="s">
        <v>33</v>
      </c>
      <c r="K513" s="38">
        <v>12919</v>
      </c>
      <c r="L513" s="38" t="s">
        <v>34</v>
      </c>
      <c r="M513" s="39">
        <v>1</v>
      </c>
      <c r="N513" s="39">
        <v>12911</v>
      </c>
    </row>
    <row r="514" spans="1:14" x14ac:dyDescent="0.2">
      <c r="A514" s="38" t="s">
        <v>35</v>
      </c>
      <c r="B514" s="38" t="s">
        <v>33</v>
      </c>
      <c r="C514" s="39">
        <v>9879</v>
      </c>
      <c r="D514" s="38" t="s">
        <v>27</v>
      </c>
      <c r="E514" s="39">
        <v>3</v>
      </c>
      <c r="F514" s="39">
        <v>29593</v>
      </c>
      <c r="I514" s="38" t="s">
        <v>35</v>
      </c>
      <c r="J514" s="38" t="s">
        <v>33</v>
      </c>
      <c r="K514" s="38">
        <v>12939</v>
      </c>
      <c r="L514" s="38" t="s">
        <v>34</v>
      </c>
      <c r="M514" s="39">
        <v>2</v>
      </c>
      <c r="N514" s="39">
        <v>25864</v>
      </c>
    </row>
    <row r="515" spans="1:14" x14ac:dyDescent="0.2">
      <c r="A515" s="38" t="s">
        <v>35</v>
      </c>
      <c r="B515" s="38" t="s">
        <v>33</v>
      </c>
      <c r="C515" s="39">
        <v>9899</v>
      </c>
      <c r="D515" s="38" t="s">
        <v>27</v>
      </c>
      <c r="E515" s="39">
        <v>2</v>
      </c>
      <c r="F515" s="39">
        <v>19768</v>
      </c>
      <c r="I515" s="38" t="s">
        <v>35</v>
      </c>
      <c r="J515" s="38" t="s">
        <v>33</v>
      </c>
      <c r="K515" s="38">
        <v>13039</v>
      </c>
      <c r="L515" s="38" t="s">
        <v>34</v>
      </c>
      <c r="M515" s="39">
        <v>1</v>
      </c>
      <c r="N515" s="39">
        <v>13027</v>
      </c>
    </row>
    <row r="516" spans="1:14" x14ac:dyDescent="0.2">
      <c r="A516" s="38" t="s">
        <v>35</v>
      </c>
      <c r="B516" s="38" t="s">
        <v>33</v>
      </c>
      <c r="C516" s="39">
        <v>9919</v>
      </c>
      <c r="D516" s="38" t="s">
        <v>27</v>
      </c>
      <c r="E516" s="39">
        <v>4</v>
      </c>
      <c r="F516" s="39">
        <v>39616</v>
      </c>
      <c r="I516" s="38" t="s">
        <v>35</v>
      </c>
      <c r="J516" s="38" t="s">
        <v>33</v>
      </c>
      <c r="K516" s="38">
        <v>13079</v>
      </c>
      <c r="L516" s="38" t="s">
        <v>34</v>
      </c>
      <c r="M516" s="39">
        <v>1</v>
      </c>
      <c r="N516" s="39">
        <v>13075</v>
      </c>
    </row>
    <row r="517" spans="1:14" x14ac:dyDescent="0.2">
      <c r="A517" s="38" t="s">
        <v>35</v>
      </c>
      <c r="B517" s="38" t="s">
        <v>33</v>
      </c>
      <c r="C517" s="39">
        <v>9959</v>
      </c>
      <c r="D517" s="38" t="s">
        <v>27</v>
      </c>
      <c r="E517" s="39">
        <v>2</v>
      </c>
      <c r="F517" s="39">
        <v>19894</v>
      </c>
      <c r="I517" s="38" t="s">
        <v>35</v>
      </c>
      <c r="J517" s="38" t="s">
        <v>33</v>
      </c>
      <c r="K517" s="38">
        <v>13159</v>
      </c>
      <c r="L517" s="38" t="s">
        <v>34</v>
      </c>
      <c r="M517" s="39">
        <v>1</v>
      </c>
      <c r="N517" s="39">
        <v>13140</v>
      </c>
    </row>
    <row r="518" spans="1:14" x14ac:dyDescent="0.2">
      <c r="A518" s="38" t="s">
        <v>35</v>
      </c>
      <c r="B518" s="38" t="s">
        <v>33</v>
      </c>
      <c r="C518" s="39">
        <v>9979</v>
      </c>
      <c r="D518" s="38" t="s">
        <v>27</v>
      </c>
      <c r="E518" s="39">
        <v>1</v>
      </c>
      <c r="F518" s="39">
        <v>9972</v>
      </c>
      <c r="I518" s="38" t="s">
        <v>35</v>
      </c>
      <c r="J518" s="38" t="s">
        <v>33</v>
      </c>
      <c r="K518" s="38">
        <v>13199</v>
      </c>
      <c r="L518" s="38" t="s">
        <v>34</v>
      </c>
      <c r="M518" s="39">
        <v>1</v>
      </c>
      <c r="N518" s="39">
        <v>13195</v>
      </c>
    </row>
    <row r="519" spans="1:14" x14ac:dyDescent="0.2">
      <c r="A519" s="38" t="s">
        <v>35</v>
      </c>
      <c r="B519" s="38" t="s">
        <v>33</v>
      </c>
      <c r="C519" s="39">
        <v>9999</v>
      </c>
      <c r="D519" s="38" t="s">
        <v>27</v>
      </c>
      <c r="E519" s="39">
        <v>4</v>
      </c>
      <c r="F519" s="39">
        <v>39965</v>
      </c>
      <c r="I519" s="38" t="s">
        <v>35</v>
      </c>
      <c r="J519" s="38" t="s">
        <v>33</v>
      </c>
      <c r="K519" s="38">
        <v>13219</v>
      </c>
      <c r="L519" s="38" t="s">
        <v>34</v>
      </c>
      <c r="M519" s="39">
        <v>2</v>
      </c>
      <c r="N519" s="39">
        <v>26433</v>
      </c>
    </row>
    <row r="520" spans="1:14" x14ac:dyDescent="0.2">
      <c r="A520" s="38" t="s">
        <v>35</v>
      </c>
      <c r="B520" s="38" t="s">
        <v>33</v>
      </c>
      <c r="C520" s="39">
        <v>10019</v>
      </c>
      <c r="D520" s="38" t="s">
        <v>27</v>
      </c>
      <c r="E520" s="39">
        <v>2</v>
      </c>
      <c r="F520" s="39">
        <v>20026</v>
      </c>
      <c r="I520" s="38" t="s">
        <v>35</v>
      </c>
      <c r="J520" s="38" t="s">
        <v>33</v>
      </c>
      <c r="K520" s="38">
        <v>13239</v>
      </c>
      <c r="L520" s="38" t="s">
        <v>34</v>
      </c>
      <c r="M520" s="39">
        <v>1</v>
      </c>
      <c r="N520" s="39">
        <v>13231</v>
      </c>
    </row>
    <row r="521" spans="1:14" x14ac:dyDescent="0.2">
      <c r="A521" s="38" t="s">
        <v>35</v>
      </c>
      <c r="B521" s="38" t="s">
        <v>33</v>
      </c>
      <c r="C521" s="39">
        <v>10039</v>
      </c>
      <c r="D521" s="38" t="s">
        <v>27</v>
      </c>
      <c r="E521" s="39">
        <v>2</v>
      </c>
      <c r="F521" s="39">
        <v>20061</v>
      </c>
      <c r="I521" s="38" t="s">
        <v>35</v>
      </c>
      <c r="J521" s="38" t="s">
        <v>33</v>
      </c>
      <c r="K521" s="38">
        <v>13319</v>
      </c>
      <c r="L521" s="38" t="s">
        <v>34</v>
      </c>
      <c r="M521" s="39">
        <v>1</v>
      </c>
      <c r="N521" s="39">
        <v>13307</v>
      </c>
    </row>
    <row r="522" spans="1:14" x14ac:dyDescent="0.2">
      <c r="A522" s="38" t="s">
        <v>35</v>
      </c>
      <c r="B522" s="38" t="s">
        <v>33</v>
      </c>
      <c r="C522" s="39">
        <v>10059</v>
      </c>
      <c r="D522" s="38" t="s">
        <v>27</v>
      </c>
      <c r="E522" s="39">
        <v>1</v>
      </c>
      <c r="F522" s="39">
        <v>10046</v>
      </c>
      <c r="I522" s="38" t="s">
        <v>35</v>
      </c>
      <c r="J522" s="38" t="s">
        <v>33</v>
      </c>
      <c r="K522" s="38">
        <v>13339</v>
      </c>
      <c r="L522" s="38" t="s">
        <v>34</v>
      </c>
      <c r="M522" s="39">
        <v>1</v>
      </c>
      <c r="N522" s="39">
        <v>13335</v>
      </c>
    </row>
    <row r="523" spans="1:14" x14ac:dyDescent="0.2">
      <c r="A523" s="38" t="s">
        <v>35</v>
      </c>
      <c r="B523" s="38" t="s">
        <v>33</v>
      </c>
      <c r="C523" s="39">
        <v>10079</v>
      </c>
      <c r="D523" s="38" t="s">
        <v>27</v>
      </c>
      <c r="E523" s="39">
        <v>2</v>
      </c>
      <c r="F523" s="39">
        <v>20150</v>
      </c>
      <c r="I523" s="38" t="s">
        <v>35</v>
      </c>
      <c r="J523" s="38" t="s">
        <v>33</v>
      </c>
      <c r="K523" s="38">
        <v>13379</v>
      </c>
      <c r="L523" s="38" t="s">
        <v>34</v>
      </c>
      <c r="M523" s="39">
        <v>1</v>
      </c>
      <c r="N523" s="39">
        <v>13379</v>
      </c>
    </row>
    <row r="524" spans="1:14" x14ac:dyDescent="0.2">
      <c r="A524" s="38" t="s">
        <v>35</v>
      </c>
      <c r="B524" s="38" t="s">
        <v>33</v>
      </c>
      <c r="C524" s="39">
        <v>10099</v>
      </c>
      <c r="D524" s="38" t="s">
        <v>27</v>
      </c>
      <c r="E524" s="39">
        <v>2</v>
      </c>
      <c r="F524" s="39">
        <v>20169</v>
      </c>
      <c r="I524" s="38" t="s">
        <v>35</v>
      </c>
      <c r="J524" s="38" t="s">
        <v>33</v>
      </c>
      <c r="K524" s="38">
        <v>13479</v>
      </c>
      <c r="L524" s="38" t="s">
        <v>34</v>
      </c>
      <c r="M524" s="39">
        <v>1</v>
      </c>
      <c r="N524" s="39">
        <v>13463</v>
      </c>
    </row>
    <row r="525" spans="1:14" x14ac:dyDescent="0.2">
      <c r="A525" s="38" t="s">
        <v>35</v>
      </c>
      <c r="B525" s="38" t="s">
        <v>33</v>
      </c>
      <c r="C525" s="39">
        <v>10119</v>
      </c>
      <c r="D525" s="38" t="s">
        <v>27</v>
      </c>
      <c r="E525" s="39">
        <v>3</v>
      </c>
      <c r="F525" s="39">
        <v>30337</v>
      </c>
      <c r="I525" s="38" t="s">
        <v>35</v>
      </c>
      <c r="J525" s="38" t="s">
        <v>33</v>
      </c>
      <c r="K525" s="38">
        <v>13499</v>
      </c>
      <c r="L525" s="38" t="s">
        <v>34</v>
      </c>
      <c r="M525" s="39">
        <v>1</v>
      </c>
      <c r="N525" s="39">
        <v>13490</v>
      </c>
    </row>
    <row r="526" spans="1:14" x14ac:dyDescent="0.2">
      <c r="A526" s="38" t="s">
        <v>35</v>
      </c>
      <c r="B526" s="38" t="s">
        <v>33</v>
      </c>
      <c r="C526" s="39">
        <v>10159</v>
      </c>
      <c r="D526" s="38" t="s">
        <v>27</v>
      </c>
      <c r="E526" s="39">
        <v>1</v>
      </c>
      <c r="F526" s="39">
        <v>10149</v>
      </c>
      <c r="I526" s="38" t="s">
        <v>35</v>
      </c>
      <c r="J526" s="38" t="s">
        <v>33</v>
      </c>
      <c r="K526" s="38">
        <v>13639</v>
      </c>
      <c r="L526" s="38" t="s">
        <v>34</v>
      </c>
      <c r="M526" s="39">
        <v>1</v>
      </c>
      <c r="N526" s="39">
        <v>13636</v>
      </c>
    </row>
    <row r="527" spans="1:14" x14ac:dyDescent="0.2">
      <c r="A527" s="38" t="s">
        <v>35</v>
      </c>
      <c r="B527" s="38" t="s">
        <v>33</v>
      </c>
      <c r="C527" s="39">
        <v>10179</v>
      </c>
      <c r="D527" s="38" t="s">
        <v>27</v>
      </c>
      <c r="E527" s="39">
        <v>5</v>
      </c>
      <c r="F527" s="39">
        <v>50842</v>
      </c>
      <c r="I527" s="38" t="s">
        <v>35</v>
      </c>
      <c r="J527" s="38" t="s">
        <v>33</v>
      </c>
      <c r="K527" s="38">
        <v>13659</v>
      </c>
      <c r="L527" s="38" t="s">
        <v>34</v>
      </c>
      <c r="M527" s="39">
        <v>1</v>
      </c>
      <c r="N527" s="39">
        <v>13658</v>
      </c>
    </row>
    <row r="528" spans="1:14" x14ac:dyDescent="0.2">
      <c r="A528" s="38" t="s">
        <v>35</v>
      </c>
      <c r="B528" s="38" t="s">
        <v>33</v>
      </c>
      <c r="C528" s="39">
        <v>10199</v>
      </c>
      <c r="D528" s="38" t="s">
        <v>27</v>
      </c>
      <c r="E528" s="39">
        <v>3</v>
      </c>
      <c r="F528" s="39">
        <v>30564</v>
      </c>
      <c r="I528" s="38" t="s">
        <v>35</v>
      </c>
      <c r="J528" s="38" t="s">
        <v>33</v>
      </c>
      <c r="K528" s="38">
        <v>13779</v>
      </c>
      <c r="L528" s="38" t="s">
        <v>34</v>
      </c>
      <c r="M528" s="39">
        <v>1</v>
      </c>
      <c r="N528" s="39">
        <v>13775</v>
      </c>
    </row>
    <row r="529" spans="1:14" x14ac:dyDescent="0.2">
      <c r="A529" s="38" t="s">
        <v>35</v>
      </c>
      <c r="B529" s="38" t="s">
        <v>33</v>
      </c>
      <c r="C529" s="39">
        <v>10219</v>
      </c>
      <c r="D529" s="38" t="s">
        <v>27</v>
      </c>
      <c r="E529" s="39">
        <v>2</v>
      </c>
      <c r="F529" s="39">
        <v>20427</v>
      </c>
      <c r="I529" s="38" t="s">
        <v>35</v>
      </c>
      <c r="J529" s="38" t="s">
        <v>33</v>
      </c>
      <c r="K529" s="38">
        <v>13799</v>
      </c>
      <c r="L529" s="38" t="s">
        <v>34</v>
      </c>
      <c r="M529" s="39">
        <v>2</v>
      </c>
      <c r="N529" s="39">
        <v>27585</v>
      </c>
    </row>
    <row r="530" spans="1:14" x14ac:dyDescent="0.2">
      <c r="A530" s="38" t="s">
        <v>35</v>
      </c>
      <c r="B530" s="38" t="s">
        <v>33</v>
      </c>
      <c r="C530" s="39">
        <v>10239</v>
      </c>
      <c r="D530" s="38" t="s">
        <v>27</v>
      </c>
      <c r="E530" s="39">
        <v>1</v>
      </c>
      <c r="F530" s="39">
        <v>10234</v>
      </c>
      <c r="I530" s="38" t="s">
        <v>35</v>
      </c>
      <c r="J530" s="38" t="s">
        <v>33</v>
      </c>
      <c r="K530" s="38">
        <v>13859</v>
      </c>
      <c r="L530" s="38" t="s">
        <v>34</v>
      </c>
      <c r="M530" s="39">
        <v>1</v>
      </c>
      <c r="N530" s="39">
        <v>13847</v>
      </c>
    </row>
    <row r="531" spans="1:14" x14ac:dyDescent="0.2">
      <c r="A531" s="38" t="s">
        <v>35</v>
      </c>
      <c r="B531" s="38" t="s">
        <v>33</v>
      </c>
      <c r="C531" s="39">
        <v>10259</v>
      </c>
      <c r="D531" s="38" t="s">
        <v>27</v>
      </c>
      <c r="E531" s="39">
        <v>3</v>
      </c>
      <c r="F531" s="39">
        <v>30754</v>
      </c>
      <c r="I531" s="38" t="s">
        <v>35</v>
      </c>
      <c r="J531" s="38" t="s">
        <v>33</v>
      </c>
      <c r="K531" s="38">
        <v>14019</v>
      </c>
      <c r="L531" s="38" t="s">
        <v>34</v>
      </c>
      <c r="M531" s="39">
        <v>1</v>
      </c>
      <c r="N531" s="39">
        <v>14006</v>
      </c>
    </row>
    <row r="532" spans="1:14" x14ac:dyDescent="0.2">
      <c r="A532" s="38" t="s">
        <v>35</v>
      </c>
      <c r="B532" s="38" t="s">
        <v>33</v>
      </c>
      <c r="C532" s="39">
        <v>10299</v>
      </c>
      <c r="D532" s="38" t="s">
        <v>27</v>
      </c>
      <c r="E532" s="39">
        <v>3</v>
      </c>
      <c r="F532" s="39">
        <v>30876</v>
      </c>
      <c r="I532" s="38" t="s">
        <v>35</v>
      </c>
      <c r="J532" s="38" t="s">
        <v>33</v>
      </c>
      <c r="K532" s="38">
        <v>14099</v>
      </c>
      <c r="L532" s="38" t="s">
        <v>34</v>
      </c>
      <c r="M532" s="39">
        <v>1</v>
      </c>
      <c r="N532" s="39">
        <v>14099</v>
      </c>
    </row>
    <row r="533" spans="1:14" x14ac:dyDescent="0.2">
      <c r="A533" s="38" t="s">
        <v>35</v>
      </c>
      <c r="B533" s="38" t="s">
        <v>33</v>
      </c>
      <c r="C533" s="39">
        <v>10319</v>
      </c>
      <c r="D533" s="38" t="s">
        <v>27</v>
      </c>
      <c r="E533" s="39">
        <v>3</v>
      </c>
      <c r="F533" s="39">
        <v>30924</v>
      </c>
      <c r="I533" s="38" t="s">
        <v>35</v>
      </c>
      <c r="J533" s="38" t="s">
        <v>33</v>
      </c>
      <c r="K533" s="38">
        <v>14119</v>
      </c>
      <c r="L533" s="38" t="s">
        <v>34</v>
      </c>
      <c r="M533" s="39">
        <v>1</v>
      </c>
      <c r="N533" s="39">
        <v>14106</v>
      </c>
    </row>
    <row r="534" spans="1:14" x14ac:dyDescent="0.2">
      <c r="A534" s="38" t="s">
        <v>35</v>
      </c>
      <c r="B534" s="38" t="s">
        <v>33</v>
      </c>
      <c r="C534" s="39">
        <v>10359</v>
      </c>
      <c r="D534" s="38" t="s">
        <v>27</v>
      </c>
      <c r="E534" s="39">
        <v>4</v>
      </c>
      <c r="F534" s="39">
        <v>41402</v>
      </c>
      <c r="I534" s="38" t="s">
        <v>35</v>
      </c>
      <c r="J534" s="38" t="s">
        <v>33</v>
      </c>
      <c r="K534" s="38">
        <v>14159</v>
      </c>
      <c r="L534" s="38" t="s">
        <v>34</v>
      </c>
      <c r="M534" s="39">
        <v>1</v>
      </c>
      <c r="N534" s="39">
        <v>14142</v>
      </c>
    </row>
    <row r="535" spans="1:14" x14ac:dyDescent="0.2">
      <c r="A535" s="38" t="s">
        <v>35</v>
      </c>
      <c r="B535" s="38" t="s">
        <v>33</v>
      </c>
      <c r="C535" s="39">
        <v>10379</v>
      </c>
      <c r="D535" s="38" t="s">
        <v>27</v>
      </c>
      <c r="E535" s="39">
        <v>3</v>
      </c>
      <c r="F535" s="39">
        <v>31094</v>
      </c>
      <c r="I535" s="38" t="s">
        <v>35</v>
      </c>
      <c r="J535" s="38" t="s">
        <v>33</v>
      </c>
      <c r="K535" s="38">
        <v>14199</v>
      </c>
      <c r="L535" s="38" t="s">
        <v>34</v>
      </c>
      <c r="M535" s="39">
        <v>1</v>
      </c>
      <c r="N535" s="39">
        <v>14181</v>
      </c>
    </row>
    <row r="536" spans="1:14" x14ac:dyDescent="0.2">
      <c r="A536" s="38" t="s">
        <v>35</v>
      </c>
      <c r="B536" s="38" t="s">
        <v>33</v>
      </c>
      <c r="C536" s="39">
        <v>10399</v>
      </c>
      <c r="D536" s="38" t="s">
        <v>27</v>
      </c>
      <c r="E536" s="39">
        <v>1</v>
      </c>
      <c r="F536" s="39">
        <v>10399</v>
      </c>
      <c r="I536" s="38" t="s">
        <v>35</v>
      </c>
      <c r="J536" s="38" t="s">
        <v>33</v>
      </c>
      <c r="K536" s="38">
        <v>14419</v>
      </c>
      <c r="L536" s="38" t="s">
        <v>34</v>
      </c>
      <c r="M536" s="39">
        <v>1</v>
      </c>
      <c r="N536" s="39">
        <v>14417</v>
      </c>
    </row>
    <row r="537" spans="1:14" x14ac:dyDescent="0.2">
      <c r="A537" s="38" t="s">
        <v>35</v>
      </c>
      <c r="B537" s="38" t="s">
        <v>33</v>
      </c>
      <c r="C537" s="39">
        <v>10419</v>
      </c>
      <c r="D537" s="38" t="s">
        <v>27</v>
      </c>
      <c r="E537" s="39">
        <v>1</v>
      </c>
      <c r="F537" s="39">
        <v>10400</v>
      </c>
      <c r="I537" s="38" t="s">
        <v>35</v>
      </c>
      <c r="J537" s="38" t="s">
        <v>33</v>
      </c>
      <c r="K537" s="38">
        <v>14439</v>
      </c>
      <c r="L537" s="38" t="s">
        <v>34</v>
      </c>
      <c r="M537" s="39">
        <v>4</v>
      </c>
      <c r="N537" s="39">
        <v>57707</v>
      </c>
    </row>
    <row r="538" spans="1:14" x14ac:dyDescent="0.2">
      <c r="A538" s="38" t="s">
        <v>35</v>
      </c>
      <c r="B538" s="38" t="s">
        <v>33</v>
      </c>
      <c r="C538" s="39">
        <v>10439</v>
      </c>
      <c r="D538" s="38" t="s">
        <v>27</v>
      </c>
      <c r="E538" s="39">
        <v>3</v>
      </c>
      <c r="F538" s="39">
        <v>31294</v>
      </c>
      <c r="I538" s="38" t="s">
        <v>35</v>
      </c>
      <c r="J538" s="38" t="s">
        <v>33</v>
      </c>
      <c r="K538" s="38">
        <v>14459</v>
      </c>
      <c r="L538" s="38" t="s">
        <v>34</v>
      </c>
      <c r="M538" s="39">
        <v>1</v>
      </c>
      <c r="N538" s="39">
        <v>14443</v>
      </c>
    </row>
    <row r="539" spans="1:14" x14ac:dyDescent="0.2">
      <c r="A539" s="38" t="s">
        <v>35</v>
      </c>
      <c r="B539" s="38" t="s">
        <v>33</v>
      </c>
      <c r="C539" s="39">
        <v>10479</v>
      </c>
      <c r="D539" s="38" t="s">
        <v>27</v>
      </c>
      <c r="E539" s="39">
        <v>1</v>
      </c>
      <c r="F539" s="39">
        <v>10469</v>
      </c>
      <c r="I539" s="38" t="s">
        <v>35</v>
      </c>
      <c r="J539" s="38" t="s">
        <v>33</v>
      </c>
      <c r="K539" s="38">
        <v>14479</v>
      </c>
      <c r="L539" s="38" t="s">
        <v>34</v>
      </c>
      <c r="M539" s="39">
        <v>1</v>
      </c>
      <c r="N539" s="39">
        <v>14466</v>
      </c>
    </row>
    <row r="540" spans="1:14" x14ac:dyDescent="0.2">
      <c r="A540" s="38" t="s">
        <v>35</v>
      </c>
      <c r="B540" s="38" t="s">
        <v>33</v>
      </c>
      <c r="C540" s="39">
        <v>10499</v>
      </c>
      <c r="D540" s="38" t="s">
        <v>27</v>
      </c>
      <c r="E540" s="39">
        <v>1</v>
      </c>
      <c r="F540" s="39">
        <v>10481</v>
      </c>
      <c r="I540" s="38" t="s">
        <v>35</v>
      </c>
      <c r="J540" s="38" t="s">
        <v>33</v>
      </c>
      <c r="K540" s="38">
        <v>14519</v>
      </c>
      <c r="L540" s="38" t="s">
        <v>34</v>
      </c>
      <c r="M540" s="39">
        <v>1</v>
      </c>
      <c r="N540" s="39">
        <v>14512</v>
      </c>
    </row>
    <row r="541" spans="1:14" x14ac:dyDescent="0.2">
      <c r="A541" s="38" t="s">
        <v>35</v>
      </c>
      <c r="B541" s="38" t="s">
        <v>33</v>
      </c>
      <c r="C541" s="39">
        <v>10519</v>
      </c>
      <c r="D541" s="38" t="s">
        <v>27</v>
      </c>
      <c r="E541" s="39">
        <v>5</v>
      </c>
      <c r="F541" s="39">
        <v>52541</v>
      </c>
      <c r="I541" s="38" t="s">
        <v>35</v>
      </c>
      <c r="J541" s="38" t="s">
        <v>33</v>
      </c>
      <c r="K541" s="38">
        <v>14619</v>
      </c>
      <c r="L541" s="38" t="s">
        <v>34</v>
      </c>
      <c r="M541" s="39">
        <v>2</v>
      </c>
      <c r="N541" s="39">
        <v>29220</v>
      </c>
    </row>
    <row r="542" spans="1:14" x14ac:dyDescent="0.2">
      <c r="A542" s="38" t="s">
        <v>35</v>
      </c>
      <c r="B542" s="38" t="s">
        <v>33</v>
      </c>
      <c r="C542" s="39">
        <v>10539</v>
      </c>
      <c r="D542" s="38" t="s">
        <v>27</v>
      </c>
      <c r="E542" s="39">
        <v>1</v>
      </c>
      <c r="F542" s="39">
        <v>10520</v>
      </c>
      <c r="I542" s="38" t="s">
        <v>35</v>
      </c>
      <c r="J542" s="38" t="s">
        <v>33</v>
      </c>
      <c r="K542" s="38">
        <v>14719</v>
      </c>
      <c r="L542" s="38" t="s">
        <v>34</v>
      </c>
      <c r="M542" s="39">
        <v>1</v>
      </c>
      <c r="N542" s="39">
        <v>14711</v>
      </c>
    </row>
    <row r="543" spans="1:14" x14ac:dyDescent="0.2">
      <c r="A543" s="38" t="s">
        <v>35</v>
      </c>
      <c r="B543" s="38" t="s">
        <v>33</v>
      </c>
      <c r="C543" s="39">
        <v>10559</v>
      </c>
      <c r="D543" s="38" t="s">
        <v>27</v>
      </c>
      <c r="E543" s="39">
        <v>3</v>
      </c>
      <c r="F543" s="39">
        <v>31654</v>
      </c>
      <c r="I543" s="38" t="s">
        <v>35</v>
      </c>
      <c r="J543" s="38" t="s">
        <v>33</v>
      </c>
      <c r="K543" s="38">
        <v>14999</v>
      </c>
      <c r="L543" s="38" t="s">
        <v>34</v>
      </c>
      <c r="M543" s="39">
        <v>1</v>
      </c>
      <c r="N543" s="39">
        <v>14986</v>
      </c>
    </row>
    <row r="544" spans="1:14" x14ac:dyDescent="0.2">
      <c r="A544" s="38" t="s">
        <v>35</v>
      </c>
      <c r="B544" s="38" t="s">
        <v>33</v>
      </c>
      <c r="C544" s="39">
        <v>10579</v>
      </c>
      <c r="D544" s="38" t="s">
        <v>27</v>
      </c>
      <c r="E544" s="39">
        <v>2</v>
      </c>
      <c r="F544" s="39">
        <v>21131</v>
      </c>
      <c r="I544" s="38" t="s">
        <v>35</v>
      </c>
      <c r="J544" s="38" t="s">
        <v>33</v>
      </c>
      <c r="K544" s="38">
        <v>15059</v>
      </c>
      <c r="L544" s="38" t="s">
        <v>34</v>
      </c>
      <c r="M544" s="39">
        <v>1</v>
      </c>
      <c r="N544" s="39">
        <v>15042</v>
      </c>
    </row>
    <row r="545" spans="1:14" x14ac:dyDescent="0.2">
      <c r="A545" s="38" t="s">
        <v>35</v>
      </c>
      <c r="B545" s="38" t="s">
        <v>33</v>
      </c>
      <c r="C545" s="39">
        <v>10599</v>
      </c>
      <c r="D545" s="38" t="s">
        <v>27</v>
      </c>
      <c r="E545" s="39">
        <v>2</v>
      </c>
      <c r="F545" s="39">
        <v>21164</v>
      </c>
      <c r="I545" s="38" t="s">
        <v>35</v>
      </c>
      <c r="J545" s="38" t="s">
        <v>33</v>
      </c>
      <c r="K545" s="38">
        <v>15219</v>
      </c>
      <c r="L545" s="38" t="s">
        <v>34</v>
      </c>
      <c r="M545" s="39">
        <v>1</v>
      </c>
      <c r="N545" s="39">
        <v>15218</v>
      </c>
    </row>
    <row r="546" spans="1:14" x14ac:dyDescent="0.2">
      <c r="A546" s="38" t="s">
        <v>35</v>
      </c>
      <c r="B546" s="38" t="s">
        <v>33</v>
      </c>
      <c r="C546" s="39">
        <v>10639</v>
      </c>
      <c r="D546" s="38" t="s">
        <v>27</v>
      </c>
      <c r="E546" s="39">
        <v>4</v>
      </c>
      <c r="F546" s="39">
        <v>42533</v>
      </c>
      <c r="I546" s="38" t="s">
        <v>35</v>
      </c>
      <c r="J546" s="38" t="s">
        <v>33</v>
      </c>
      <c r="K546" s="38">
        <v>15339</v>
      </c>
      <c r="L546" s="38" t="s">
        <v>34</v>
      </c>
      <c r="M546" s="39">
        <v>1</v>
      </c>
      <c r="N546" s="39">
        <v>15324</v>
      </c>
    </row>
    <row r="547" spans="1:14" x14ac:dyDescent="0.2">
      <c r="A547" s="38" t="s">
        <v>35</v>
      </c>
      <c r="B547" s="38" t="s">
        <v>33</v>
      </c>
      <c r="C547" s="39">
        <v>10659</v>
      </c>
      <c r="D547" s="38" t="s">
        <v>27</v>
      </c>
      <c r="E547" s="39">
        <v>2</v>
      </c>
      <c r="F547" s="39">
        <v>21296</v>
      </c>
      <c r="I547" s="38" t="s">
        <v>35</v>
      </c>
      <c r="J547" s="38" t="s">
        <v>33</v>
      </c>
      <c r="K547" s="38">
        <v>15359</v>
      </c>
      <c r="L547" s="38" t="s">
        <v>34</v>
      </c>
      <c r="M547" s="39">
        <v>1</v>
      </c>
      <c r="N547" s="39">
        <v>15352</v>
      </c>
    </row>
    <row r="548" spans="1:14" x14ac:dyDescent="0.2">
      <c r="A548" s="38" t="s">
        <v>35</v>
      </c>
      <c r="B548" s="38" t="s">
        <v>33</v>
      </c>
      <c r="C548" s="39">
        <v>10679</v>
      </c>
      <c r="D548" s="38" t="s">
        <v>27</v>
      </c>
      <c r="E548" s="39">
        <v>1</v>
      </c>
      <c r="F548" s="39">
        <v>10668</v>
      </c>
      <c r="I548" s="38" t="s">
        <v>35</v>
      </c>
      <c r="J548" s="38" t="s">
        <v>33</v>
      </c>
      <c r="K548" s="38">
        <v>15499</v>
      </c>
      <c r="L548" s="38" t="s">
        <v>34</v>
      </c>
      <c r="M548" s="39">
        <v>1</v>
      </c>
      <c r="N548" s="39">
        <v>15496</v>
      </c>
    </row>
    <row r="549" spans="1:14" x14ac:dyDescent="0.2">
      <c r="A549" s="38" t="s">
        <v>35</v>
      </c>
      <c r="B549" s="38" t="s">
        <v>33</v>
      </c>
      <c r="C549" s="39">
        <v>10699</v>
      </c>
      <c r="D549" s="38" t="s">
        <v>27</v>
      </c>
      <c r="E549" s="39">
        <v>1</v>
      </c>
      <c r="F549" s="39">
        <v>10696</v>
      </c>
      <c r="I549" s="38" t="s">
        <v>35</v>
      </c>
      <c r="J549" s="38" t="s">
        <v>33</v>
      </c>
      <c r="K549" s="38">
        <v>15519</v>
      </c>
      <c r="L549" s="38" t="s">
        <v>34</v>
      </c>
      <c r="M549" s="39">
        <v>1</v>
      </c>
      <c r="N549" s="39">
        <v>15508</v>
      </c>
    </row>
    <row r="550" spans="1:14" x14ac:dyDescent="0.2">
      <c r="A550" s="38" t="s">
        <v>35</v>
      </c>
      <c r="B550" s="38" t="s">
        <v>33</v>
      </c>
      <c r="C550" s="39">
        <v>10719</v>
      </c>
      <c r="D550" s="38" t="s">
        <v>27</v>
      </c>
      <c r="E550" s="39">
        <v>1</v>
      </c>
      <c r="F550" s="39">
        <v>10704</v>
      </c>
      <c r="I550" s="38" t="s">
        <v>35</v>
      </c>
      <c r="J550" s="38" t="s">
        <v>33</v>
      </c>
      <c r="K550" s="38">
        <v>15579</v>
      </c>
      <c r="L550" s="38" t="s">
        <v>34</v>
      </c>
      <c r="M550" s="39">
        <v>1</v>
      </c>
      <c r="N550" s="39">
        <v>15567</v>
      </c>
    </row>
    <row r="551" spans="1:14" x14ac:dyDescent="0.2">
      <c r="A551" s="38" t="s">
        <v>35</v>
      </c>
      <c r="B551" s="38" t="s">
        <v>33</v>
      </c>
      <c r="C551" s="39">
        <v>10739</v>
      </c>
      <c r="D551" s="38" t="s">
        <v>27</v>
      </c>
      <c r="E551" s="39">
        <v>2</v>
      </c>
      <c r="F551" s="39">
        <v>21468</v>
      </c>
      <c r="I551" s="38" t="s">
        <v>35</v>
      </c>
      <c r="J551" s="38" t="s">
        <v>33</v>
      </c>
      <c r="K551" s="38">
        <v>15599</v>
      </c>
      <c r="L551" s="38" t="s">
        <v>34</v>
      </c>
      <c r="M551" s="39">
        <v>1</v>
      </c>
      <c r="N551" s="39">
        <v>15593</v>
      </c>
    </row>
    <row r="552" spans="1:14" x14ac:dyDescent="0.2">
      <c r="A552" s="38" t="s">
        <v>35</v>
      </c>
      <c r="B552" s="38" t="s">
        <v>33</v>
      </c>
      <c r="C552" s="39">
        <v>10759</v>
      </c>
      <c r="D552" s="38" t="s">
        <v>27</v>
      </c>
      <c r="E552" s="39">
        <v>2</v>
      </c>
      <c r="F552" s="39">
        <v>21494</v>
      </c>
      <c r="I552" s="38" t="s">
        <v>35</v>
      </c>
      <c r="J552" s="38" t="s">
        <v>33</v>
      </c>
      <c r="K552" s="38">
        <v>15699</v>
      </c>
      <c r="L552" s="38" t="s">
        <v>34</v>
      </c>
      <c r="M552" s="39">
        <v>1</v>
      </c>
      <c r="N552" s="39">
        <v>15692</v>
      </c>
    </row>
    <row r="553" spans="1:14" x14ac:dyDescent="0.2">
      <c r="A553" s="38" t="s">
        <v>35</v>
      </c>
      <c r="B553" s="38" t="s">
        <v>33</v>
      </c>
      <c r="C553" s="39">
        <v>10799</v>
      </c>
      <c r="D553" s="38" t="s">
        <v>27</v>
      </c>
      <c r="E553" s="39">
        <v>2</v>
      </c>
      <c r="F553" s="39">
        <v>21592</v>
      </c>
      <c r="I553" s="38" t="s">
        <v>35</v>
      </c>
      <c r="J553" s="38" t="s">
        <v>33</v>
      </c>
      <c r="K553" s="38">
        <v>15759</v>
      </c>
      <c r="L553" s="38" t="s">
        <v>34</v>
      </c>
      <c r="M553" s="39">
        <v>1</v>
      </c>
      <c r="N553" s="39">
        <v>15753</v>
      </c>
    </row>
    <row r="554" spans="1:14" x14ac:dyDescent="0.2">
      <c r="A554" s="38" t="s">
        <v>35</v>
      </c>
      <c r="B554" s="38" t="s">
        <v>33</v>
      </c>
      <c r="C554" s="39">
        <v>10819</v>
      </c>
      <c r="D554" s="38" t="s">
        <v>27</v>
      </c>
      <c r="E554" s="39">
        <v>1</v>
      </c>
      <c r="F554" s="39">
        <v>10804</v>
      </c>
      <c r="I554" s="38" t="s">
        <v>35</v>
      </c>
      <c r="J554" s="38" t="s">
        <v>33</v>
      </c>
      <c r="K554" s="38">
        <v>15839</v>
      </c>
      <c r="L554" s="38" t="s">
        <v>34</v>
      </c>
      <c r="M554" s="39">
        <v>1</v>
      </c>
      <c r="N554" s="39">
        <v>15832</v>
      </c>
    </row>
    <row r="555" spans="1:14" x14ac:dyDescent="0.2">
      <c r="A555" s="38" t="s">
        <v>35</v>
      </c>
      <c r="B555" s="38" t="s">
        <v>33</v>
      </c>
      <c r="C555" s="39">
        <v>10859</v>
      </c>
      <c r="D555" s="38" t="s">
        <v>27</v>
      </c>
      <c r="E555" s="39">
        <v>2</v>
      </c>
      <c r="F555" s="39">
        <v>21709</v>
      </c>
      <c r="I555" s="38" t="s">
        <v>35</v>
      </c>
      <c r="J555" s="38" t="s">
        <v>33</v>
      </c>
      <c r="K555" s="38">
        <v>15859</v>
      </c>
      <c r="L555" s="38" t="s">
        <v>34</v>
      </c>
      <c r="M555" s="39">
        <v>1</v>
      </c>
      <c r="N555" s="39">
        <v>15851</v>
      </c>
    </row>
    <row r="556" spans="1:14" x14ac:dyDescent="0.2">
      <c r="A556" s="38" t="s">
        <v>35</v>
      </c>
      <c r="B556" s="38" t="s">
        <v>33</v>
      </c>
      <c r="C556" s="39">
        <v>10879</v>
      </c>
      <c r="D556" s="38" t="s">
        <v>27</v>
      </c>
      <c r="E556" s="39">
        <v>2</v>
      </c>
      <c r="F556" s="39">
        <v>21726</v>
      </c>
      <c r="I556" s="38" t="s">
        <v>35</v>
      </c>
      <c r="J556" s="38" t="s">
        <v>33</v>
      </c>
      <c r="K556" s="38">
        <v>15899</v>
      </c>
      <c r="L556" s="38" t="s">
        <v>34</v>
      </c>
      <c r="M556" s="39">
        <v>1</v>
      </c>
      <c r="N556" s="39">
        <v>15888</v>
      </c>
    </row>
    <row r="557" spans="1:14" x14ac:dyDescent="0.2">
      <c r="A557" s="38" t="s">
        <v>35</v>
      </c>
      <c r="B557" s="38" t="s">
        <v>33</v>
      </c>
      <c r="C557" s="39">
        <v>10899</v>
      </c>
      <c r="D557" s="38" t="s">
        <v>27</v>
      </c>
      <c r="E557" s="39">
        <v>1</v>
      </c>
      <c r="F557" s="39">
        <v>10892</v>
      </c>
      <c r="I557" s="38" t="s">
        <v>35</v>
      </c>
      <c r="J557" s="38" t="s">
        <v>33</v>
      </c>
      <c r="K557" s="38">
        <v>15939</v>
      </c>
      <c r="L557" s="38" t="s">
        <v>34</v>
      </c>
      <c r="M557" s="39">
        <v>1</v>
      </c>
      <c r="N557" s="39">
        <v>15937</v>
      </c>
    </row>
    <row r="558" spans="1:14" x14ac:dyDescent="0.2">
      <c r="A558" s="38" t="s">
        <v>35</v>
      </c>
      <c r="B558" s="38" t="s">
        <v>33</v>
      </c>
      <c r="C558" s="39">
        <v>10919</v>
      </c>
      <c r="D558" s="38" t="s">
        <v>27</v>
      </c>
      <c r="E558" s="39">
        <v>1</v>
      </c>
      <c r="F558" s="39">
        <v>10909</v>
      </c>
      <c r="I558" s="38" t="s">
        <v>35</v>
      </c>
      <c r="J558" s="38" t="s">
        <v>33</v>
      </c>
      <c r="K558" s="38">
        <v>15959</v>
      </c>
      <c r="L558" s="38" t="s">
        <v>34</v>
      </c>
      <c r="M558" s="39">
        <v>1</v>
      </c>
      <c r="N558" s="39">
        <v>15945</v>
      </c>
    </row>
    <row r="559" spans="1:14" x14ac:dyDescent="0.2">
      <c r="A559" s="38" t="s">
        <v>35</v>
      </c>
      <c r="B559" s="38" t="s">
        <v>33</v>
      </c>
      <c r="C559" s="39">
        <v>10939</v>
      </c>
      <c r="D559" s="38" t="s">
        <v>27</v>
      </c>
      <c r="E559" s="39">
        <v>2</v>
      </c>
      <c r="F559" s="39">
        <v>21869</v>
      </c>
      <c r="I559" s="38" t="s">
        <v>35</v>
      </c>
      <c r="J559" s="38" t="s">
        <v>33</v>
      </c>
      <c r="K559" s="38">
        <v>15979</v>
      </c>
      <c r="L559" s="38" t="s">
        <v>34</v>
      </c>
      <c r="M559" s="39">
        <v>1</v>
      </c>
      <c r="N559" s="39">
        <v>15975</v>
      </c>
    </row>
    <row r="560" spans="1:14" x14ac:dyDescent="0.2">
      <c r="A560" s="38" t="s">
        <v>35</v>
      </c>
      <c r="B560" s="38" t="s">
        <v>33</v>
      </c>
      <c r="C560" s="39">
        <v>10979</v>
      </c>
      <c r="D560" s="38" t="s">
        <v>27</v>
      </c>
      <c r="E560" s="39">
        <v>1</v>
      </c>
      <c r="F560" s="39">
        <v>10967</v>
      </c>
      <c r="I560" s="38" t="s">
        <v>35</v>
      </c>
      <c r="J560" s="38" t="s">
        <v>33</v>
      </c>
      <c r="K560" s="38">
        <v>16019</v>
      </c>
      <c r="L560" s="38" t="s">
        <v>34</v>
      </c>
      <c r="M560" s="39">
        <v>1</v>
      </c>
      <c r="N560" s="39">
        <v>16013</v>
      </c>
    </row>
    <row r="561" spans="1:14" x14ac:dyDescent="0.2">
      <c r="A561" s="38" t="s">
        <v>35</v>
      </c>
      <c r="B561" s="38" t="s">
        <v>33</v>
      </c>
      <c r="C561" s="39">
        <v>10999</v>
      </c>
      <c r="D561" s="38" t="s">
        <v>27</v>
      </c>
      <c r="E561" s="39">
        <v>2</v>
      </c>
      <c r="F561" s="39">
        <v>21974</v>
      </c>
      <c r="I561" s="38" t="s">
        <v>35</v>
      </c>
      <c r="J561" s="38" t="s">
        <v>33</v>
      </c>
      <c r="K561" s="38">
        <v>16099</v>
      </c>
      <c r="L561" s="38" t="s">
        <v>34</v>
      </c>
      <c r="M561" s="39">
        <v>2</v>
      </c>
      <c r="N561" s="39">
        <v>32188</v>
      </c>
    </row>
    <row r="562" spans="1:14" x14ac:dyDescent="0.2">
      <c r="A562" s="38" t="s">
        <v>35</v>
      </c>
      <c r="B562" s="38" t="s">
        <v>33</v>
      </c>
      <c r="C562" s="39">
        <v>11019</v>
      </c>
      <c r="D562" s="38" t="s">
        <v>27</v>
      </c>
      <c r="E562" s="39">
        <v>2</v>
      </c>
      <c r="F562" s="39">
        <v>22029</v>
      </c>
      <c r="I562" s="38" t="s">
        <v>35</v>
      </c>
      <c r="J562" s="38" t="s">
        <v>33</v>
      </c>
      <c r="K562" s="38">
        <v>16239</v>
      </c>
      <c r="L562" s="38" t="s">
        <v>34</v>
      </c>
      <c r="M562" s="39">
        <v>1</v>
      </c>
      <c r="N562" s="39">
        <v>16235</v>
      </c>
    </row>
    <row r="563" spans="1:14" x14ac:dyDescent="0.2">
      <c r="A563" s="38" t="s">
        <v>35</v>
      </c>
      <c r="B563" s="38" t="s">
        <v>33</v>
      </c>
      <c r="C563" s="39">
        <v>11039</v>
      </c>
      <c r="D563" s="38" t="s">
        <v>27</v>
      </c>
      <c r="E563" s="39">
        <v>1</v>
      </c>
      <c r="F563" s="39">
        <v>11035</v>
      </c>
      <c r="I563" s="38" t="s">
        <v>35</v>
      </c>
      <c r="J563" s="38" t="s">
        <v>33</v>
      </c>
      <c r="K563" s="38">
        <v>16299</v>
      </c>
      <c r="L563" s="38" t="s">
        <v>34</v>
      </c>
      <c r="M563" s="39">
        <v>1</v>
      </c>
      <c r="N563" s="39">
        <v>16293</v>
      </c>
    </row>
    <row r="564" spans="1:14" x14ac:dyDescent="0.2">
      <c r="A564" s="38" t="s">
        <v>35</v>
      </c>
      <c r="B564" s="38" t="s">
        <v>33</v>
      </c>
      <c r="C564" s="39">
        <v>11059</v>
      </c>
      <c r="D564" s="38" t="s">
        <v>27</v>
      </c>
      <c r="E564" s="39">
        <v>2</v>
      </c>
      <c r="F564" s="39">
        <v>22103</v>
      </c>
      <c r="I564" s="38" t="s">
        <v>35</v>
      </c>
      <c r="J564" s="38" t="s">
        <v>33</v>
      </c>
      <c r="K564" s="38">
        <v>16639</v>
      </c>
      <c r="L564" s="38" t="s">
        <v>34</v>
      </c>
      <c r="M564" s="39">
        <v>1</v>
      </c>
      <c r="N564" s="39">
        <v>16624</v>
      </c>
    </row>
    <row r="565" spans="1:14" x14ac:dyDescent="0.2">
      <c r="A565" s="38" t="s">
        <v>35</v>
      </c>
      <c r="B565" s="38" t="s">
        <v>33</v>
      </c>
      <c r="C565" s="39">
        <v>11079</v>
      </c>
      <c r="D565" s="38" t="s">
        <v>27</v>
      </c>
      <c r="E565" s="39">
        <v>3</v>
      </c>
      <c r="F565" s="39">
        <v>33204</v>
      </c>
      <c r="I565" s="38" t="s">
        <v>35</v>
      </c>
      <c r="J565" s="38" t="s">
        <v>33</v>
      </c>
      <c r="K565" s="38">
        <v>16679</v>
      </c>
      <c r="L565" s="38" t="s">
        <v>34</v>
      </c>
      <c r="M565" s="39">
        <v>1</v>
      </c>
      <c r="N565" s="39">
        <v>16676</v>
      </c>
    </row>
    <row r="566" spans="1:14" x14ac:dyDescent="0.2">
      <c r="A566" s="38" t="s">
        <v>35</v>
      </c>
      <c r="B566" s="38" t="s">
        <v>33</v>
      </c>
      <c r="C566" s="39">
        <v>11119</v>
      </c>
      <c r="D566" s="38" t="s">
        <v>27</v>
      </c>
      <c r="E566" s="39">
        <v>1</v>
      </c>
      <c r="F566" s="39">
        <v>11102</v>
      </c>
      <c r="I566" s="38" t="s">
        <v>35</v>
      </c>
      <c r="J566" s="38" t="s">
        <v>33</v>
      </c>
      <c r="K566" s="38">
        <v>16739</v>
      </c>
      <c r="L566" s="38" t="s">
        <v>34</v>
      </c>
      <c r="M566" s="39">
        <v>1</v>
      </c>
      <c r="N566" s="39">
        <v>16737</v>
      </c>
    </row>
    <row r="567" spans="1:14" x14ac:dyDescent="0.2">
      <c r="A567" s="38" t="s">
        <v>35</v>
      </c>
      <c r="B567" s="38" t="s">
        <v>33</v>
      </c>
      <c r="C567" s="39">
        <v>11139</v>
      </c>
      <c r="D567" s="38" t="s">
        <v>27</v>
      </c>
      <c r="E567" s="39">
        <v>2</v>
      </c>
      <c r="F567" s="39">
        <v>22263</v>
      </c>
      <c r="I567" s="38" t="s">
        <v>35</v>
      </c>
      <c r="J567" s="38" t="s">
        <v>33</v>
      </c>
      <c r="K567" s="38">
        <v>17179</v>
      </c>
      <c r="L567" s="38" t="s">
        <v>34</v>
      </c>
      <c r="M567" s="39">
        <v>1</v>
      </c>
      <c r="N567" s="39">
        <v>17173</v>
      </c>
    </row>
    <row r="568" spans="1:14" x14ac:dyDescent="0.2">
      <c r="A568" s="38" t="s">
        <v>35</v>
      </c>
      <c r="B568" s="38" t="s">
        <v>33</v>
      </c>
      <c r="C568" s="39">
        <v>11179</v>
      </c>
      <c r="D568" s="38" t="s">
        <v>27</v>
      </c>
      <c r="E568" s="39">
        <v>2</v>
      </c>
      <c r="F568" s="39">
        <v>22343</v>
      </c>
      <c r="I568" s="38" t="s">
        <v>35</v>
      </c>
      <c r="J568" s="38" t="s">
        <v>33</v>
      </c>
      <c r="K568" s="38">
        <v>17279</v>
      </c>
      <c r="L568" s="38" t="s">
        <v>34</v>
      </c>
      <c r="M568" s="39">
        <v>1</v>
      </c>
      <c r="N568" s="39">
        <v>17263</v>
      </c>
    </row>
    <row r="569" spans="1:14" x14ac:dyDescent="0.2">
      <c r="A569" s="38" t="s">
        <v>35</v>
      </c>
      <c r="B569" s="38" t="s">
        <v>33</v>
      </c>
      <c r="C569" s="39">
        <v>11199</v>
      </c>
      <c r="D569" s="38" t="s">
        <v>27</v>
      </c>
      <c r="E569" s="39">
        <v>1</v>
      </c>
      <c r="F569" s="39">
        <v>11193</v>
      </c>
      <c r="I569" s="38" t="s">
        <v>35</v>
      </c>
      <c r="J569" s="38" t="s">
        <v>33</v>
      </c>
      <c r="K569" s="38">
        <v>17319</v>
      </c>
      <c r="L569" s="38" t="s">
        <v>34</v>
      </c>
      <c r="M569" s="39">
        <v>1</v>
      </c>
      <c r="N569" s="39">
        <v>17314</v>
      </c>
    </row>
    <row r="570" spans="1:14" x14ac:dyDescent="0.2">
      <c r="A570" s="38" t="s">
        <v>35</v>
      </c>
      <c r="B570" s="38" t="s">
        <v>33</v>
      </c>
      <c r="C570" s="39">
        <v>11239</v>
      </c>
      <c r="D570" s="38" t="s">
        <v>27</v>
      </c>
      <c r="E570" s="39">
        <v>2</v>
      </c>
      <c r="F570" s="39">
        <v>22469</v>
      </c>
      <c r="I570" s="38" t="s">
        <v>35</v>
      </c>
      <c r="J570" s="38" t="s">
        <v>33</v>
      </c>
      <c r="K570" s="38">
        <v>17359</v>
      </c>
      <c r="L570" s="38" t="s">
        <v>34</v>
      </c>
      <c r="M570" s="39">
        <v>1</v>
      </c>
      <c r="N570" s="39">
        <v>17353</v>
      </c>
    </row>
    <row r="571" spans="1:14" x14ac:dyDescent="0.2">
      <c r="A571" s="38" t="s">
        <v>35</v>
      </c>
      <c r="B571" s="38" t="s">
        <v>33</v>
      </c>
      <c r="C571" s="39">
        <v>11279</v>
      </c>
      <c r="D571" s="38" t="s">
        <v>27</v>
      </c>
      <c r="E571" s="39">
        <v>2</v>
      </c>
      <c r="F571" s="39">
        <v>22534</v>
      </c>
      <c r="I571" s="38" t="s">
        <v>35</v>
      </c>
      <c r="J571" s="38" t="s">
        <v>33</v>
      </c>
      <c r="K571" s="38">
        <v>17679</v>
      </c>
      <c r="L571" s="38" t="s">
        <v>34</v>
      </c>
      <c r="M571" s="39">
        <v>1</v>
      </c>
      <c r="N571" s="39">
        <v>17666</v>
      </c>
    </row>
    <row r="572" spans="1:14" x14ac:dyDescent="0.2">
      <c r="A572" s="38" t="s">
        <v>35</v>
      </c>
      <c r="B572" s="38" t="s">
        <v>33</v>
      </c>
      <c r="C572" s="39">
        <v>11299</v>
      </c>
      <c r="D572" s="38" t="s">
        <v>27</v>
      </c>
      <c r="E572" s="39">
        <v>1</v>
      </c>
      <c r="F572" s="39">
        <v>11296</v>
      </c>
      <c r="I572" s="38" t="s">
        <v>35</v>
      </c>
      <c r="J572" s="38" t="s">
        <v>33</v>
      </c>
      <c r="K572" s="38">
        <v>17719</v>
      </c>
      <c r="L572" s="38" t="s">
        <v>34</v>
      </c>
      <c r="M572" s="39">
        <v>1</v>
      </c>
      <c r="N572" s="39">
        <v>17704</v>
      </c>
    </row>
    <row r="573" spans="1:14" x14ac:dyDescent="0.2">
      <c r="A573" s="38" t="s">
        <v>35</v>
      </c>
      <c r="B573" s="38" t="s">
        <v>33</v>
      </c>
      <c r="C573" s="39">
        <v>11319</v>
      </c>
      <c r="D573" s="38" t="s">
        <v>27</v>
      </c>
      <c r="E573" s="39">
        <v>3</v>
      </c>
      <c r="F573" s="39">
        <v>33937</v>
      </c>
      <c r="I573" s="38" t="s">
        <v>35</v>
      </c>
      <c r="J573" s="38" t="s">
        <v>33</v>
      </c>
      <c r="K573" s="38">
        <v>17759</v>
      </c>
      <c r="L573" s="38" t="s">
        <v>34</v>
      </c>
      <c r="M573" s="39">
        <v>2</v>
      </c>
      <c r="N573" s="39">
        <v>35501</v>
      </c>
    </row>
    <row r="574" spans="1:14" x14ac:dyDescent="0.2">
      <c r="A574" s="38" t="s">
        <v>35</v>
      </c>
      <c r="B574" s="38" t="s">
        <v>33</v>
      </c>
      <c r="C574" s="39">
        <v>11339</v>
      </c>
      <c r="D574" s="38" t="s">
        <v>27</v>
      </c>
      <c r="E574" s="39">
        <v>5</v>
      </c>
      <c r="F574" s="39">
        <v>56630</v>
      </c>
      <c r="I574" s="38" t="s">
        <v>35</v>
      </c>
      <c r="J574" s="38" t="s">
        <v>33</v>
      </c>
      <c r="K574" s="38">
        <v>17839</v>
      </c>
      <c r="L574" s="38" t="s">
        <v>34</v>
      </c>
      <c r="M574" s="39">
        <v>1</v>
      </c>
      <c r="N574" s="39">
        <v>17823</v>
      </c>
    </row>
    <row r="575" spans="1:14" x14ac:dyDescent="0.2">
      <c r="A575" s="38" t="s">
        <v>35</v>
      </c>
      <c r="B575" s="38" t="s">
        <v>33</v>
      </c>
      <c r="C575" s="39">
        <v>11359</v>
      </c>
      <c r="D575" s="38" t="s">
        <v>27</v>
      </c>
      <c r="E575" s="39">
        <v>2</v>
      </c>
      <c r="F575" s="39">
        <v>22696</v>
      </c>
      <c r="I575" s="38" t="s">
        <v>35</v>
      </c>
      <c r="J575" s="38" t="s">
        <v>33</v>
      </c>
      <c r="K575" s="38">
        <v>17879</v>
      </c>
      <c r="L575" s="38" t="s">
        <v>34</v>
      </c>
      <c r="M575" s="39">
        <v>2</v>
      </c>
      <c r="N575" s="39">
        <v>35756</v>
      </c>
    </row>
    <row r="576" spans="1:14" x14ac:dyDescent="0.2">
      <c r="A576" s="38" t="s">
        <v>35</v>
      </c>
      <c r="B576" s="38" t="s">
        <v>33</v>
      </c>
      <c r="C576" s="39">
        <v>11399</v>
      </c>
      <c r="D576" s="38" t="s">
        <v>27</v>
      </c>
      <c r="E576" s="39">
        <v>2</v>
      </c>
      <c r="F576" s="39">
        <v>22781</v>
      </c>
      <c r="I576" s="38" t="s">
        <v>35</v>
      </c>
      <c r="J576" s="38" t="s">
        <v>33</v>
      </c>
      <c r="K576" s="38">
        <v>17899</v>
      </c>
      <c r="L576" s="38" t="s">
        <v>34</v>
      </c>
      <c r="M576" s="39">
        <v>1</v>
      </c>
      <c r="N576" s="39">
        <v>17889</v>
      </c>
    </row>
    <row r="577" spans="1:14" x14ac:dyDescent="0.2">
      <c r="A577" s="38" t="s">
        <v>35</v>
      </c>
      <c r="B577" s="38" t="s">
        <v>33</v>
      </c>
      <c r="C577" s="39">
        <v>11419</v>
      </c>
      <c r="D577" s="38" t="s">
        <v>27</v>
      </c>
      <c r="E577" s="39">
        <v>2</v>
      </c>
      <c r="F577" s="39">
        <v>22823</v>
      </c>
      <c r="I577" s="38" t="s">
        <v>35</v>
      </c>
      <c r="J577" s="38" t="s">
        <v>33</v>
      </c>
      <c r="K577" s="38">
        <v>17999</v>
      </c>
      <c r="L577" s="38" t="s">
        <v>34</v>
      </c>
      <c r="M577" s="39">
        <v>1</v>
      </c>
      <c r="N577" s="39">
        <v>17982</v>
      </c>
    </row>
    <row r="578" spans="1:14" x14ac:dyDescent="0.2">
      <c r="A578" s="38" t="s">
        <v>35</v>
      </c>
      <c r="B578" s="38" t="s">
        <v>33</v>
      </c>
      <c r="C578" s="39">
        <v>11439</v>
      </c>
      <c r="D578" s="38" t="s">
        <v>27</v>
      </c>
      <c r="E578" s="39">
        <v>3</v>
      </c>
      <c r="F578" s="39">
        <v>34288</v>
      </c>
      <c r="I578" s="38" t="s">
        <v>35</v>
      </c>
      <c r="J578" s="38" t="s">
        <v>33</v>
      </c>
      <c r="K578" s="38">
        <v>18559</v>
      </c>
      <c r="L578" s="38" t="s">
        <v>34</v>
      </c>
      <c r="M578" s="39">
        <v>1</v>
      </c>
      <c r="N578" s="39">
        <v>18554</v>
      </c>
    </row>
    <row r="579" spans="1:14" x14ac:dyDescent="0.2">
      <c r="A579" s="38" t="s">
        <v>35</v>
      </c>
      <c r="B579" s="38" t="s">
        <v>33</v>
      </c>
      <c r="C579" s="39">
        <v>11459</v>
      </c>
      <c r="D579" s="38" t="s">
        <v>27</v>
      </c>
      <c r="E579" s="39">
        <v>3</v>
      </c>
      <c r="F579" s="39">
        <v>34340</v>
      </c>
      <c r="I579" s="38" t="s">
        <v>35</v>
      </c>
      <c r="J579" s="38" t="s">
        <v>33</v>
      </c>
      <c r="K579" s="38">
        <v>18619</v>
      </c>
      <c r="L579" s="38" t="s">
        <v>34</v>
      </c>
      <c r="M579" s="39">
        <v>1</v>
      </c>
      <c r="N579" s="39">
        <v>18603</v>
      </c>
    </row>
    <row r="580" spans="1:14" x14ac:dyDescent="0.2">
      <c r="A580" s="38" t="s">
        <v>35</v>
      </c>
      <c r="B580" s="38" t="s">
        <v>33</v>
      </c>
      <c r="C580" s="39">
        <v>11479</v>
      </c>
      <c r="D580" s="38" t="s">
        <v>27</v>
      </c>
      <c r="E580" s="39">
        <v>2</v>
      </c>
      <c r="F580" s="39">
        <v>22936</v>
      </c>
      <c r="I580" s="38" t="s">
        <v>35</v>
      </c>
      <c r="J580" s="38" t="s">
        <v>33</v>
      </c>
      <c r="K580" s="38">
        <v>18639</v>
      </c>
      <c r="L580" s="38" t="s">
        <v>34</v>
      </c>
      <c r="M580" s="39">
        <v>1</v>
      </c>
      <c r="N580" s="39">
        <v>18627</v>
      </c>
    </row>
    <row r="581" spans="1:14" x14ac:dyDescent="0.2">
      <c r="A581" s="38" t="s">
        <v>35</v>
      </c>
      <c r="B581" s="38" t="s">
        <v>33</v>
      </c>
      <c r="C581" s="39">
        <v>11499</v>
      </c>
      <c r="D581" s="38" t="s">
        <v>27</v>
      </c>
      <c r="E581" s="39">
        <v>3</v>
      </c>
      <c r="F581" s="39">
        <v>34471</v>
      </c>
      <c r="I581" s="38" t="s">
        <v>35</v>
      </c>
      <c r="J581" s="38" t="s">
        <v>33</v>
      </c>
      <c r="K581" s="38">
        <v>18879</v>
      </c>
      <c r="L581" s="38" t="s">
        <v>34</v>
      </c>
      <c r="M581" s="39">
        <v>1</v>
      </c>
      <c r="N581" s="39">
        <v>18865</v>
      </c>
    </row>
    <row r="582" spans="1:14" x14ac:dyDescent="0.2">
      <c r="A582" s="38" t="s">
        <v>35</v>
      </c>
      <c r="B582" s="38" t="s">
        <v>33</v>
      </c>
      <c r="C582" s="39">
        <v>11519</v>
      </c>
      <c r="D582" s="38" t="s">
        <v>27</v>
      </c>
      <c r="E582" s="39">
        <v>4</v>
      </c>
      <c r="F582" s="39">
        <v>46044</v>
      </c>
      <c r="I582" s="38" t="s">
        <v>35</v>
      </c>
      <c r="J582" s="38" t="s">
        <v>33</v>
      </c>
      <c r="K582" s="38">
        <v>18919</v>
      </c>
      <c r="L582" s="38" t="s">
        <v>34</v>
      </c>
      <c r="M582" s="39">
        <v>1</v>
      </c>
      <c r="N582" s="39">
        <v>18901</v>
      </c>
    </row>
    <row r="583" spans="1:14" x14ac:dyDescent="0.2">
      <c r="A583" s="38" t="s">
        <v>35</v>
      </c>
      <c r="B583" s="38" t="s">
        <v>33</v>
      </c>
      <c r="C583" s="39">
        <v>11539</v>
      </c>
      <c r="D583" s="38" t="s">
        <v>27</v>
      </c>
      <c r="E583" s="39">
        <v>2</v>
      </c>
      <c r="F583" s="39">
        <v>23057</v>
      </c>
      <c r="I583" s="38" t="s">
        <v>35</v>
      </c>
      <c r="J583" s="38" t="s">
        <v>33</v>
      </c>
      <c r="K583" s="38">
        <v>19019</v>
      </c>
      <c r="L583" s="38" t="s">
        <v>34</v>
      </c>
      <c r="M583" s="39">
        <v>1</v>
      </c>
      <c r="N583" s="39">
        <v>19011</v>
      </c>
    </row>
    <row r="584" spans="1:14" x14ac:dyDescent="0.2">
      <c r="A584" s="38" t="s">
        <v>35</v>
      </c>
      <c r="B584" s="38" t="s">
        <v>33</v>
      </c>
      <c r="C584" s="39">
        <v>11559</v>
      </c>
      <c r="D584" s="38" t="s">
        <v>27</v>
      </c>
      <c r="E584" s="39">
        <v>2</v>
      </c>
      <c r="F584" s="39">
        <v>23099</v>
      </c>
      <c r="I584" s="38" t="s">
        <v>35</v>
      </c>
      <c r="J584" s="38" t="s">
        <v>33</v>
      </c>
      <c r="K584" s="38">
        <v>19059</v>
      </c>
      <c r="L584" s="38" t="s">
        <v>34</v>
      </c>
      <c r="M584" s="39">
        <v>1</v>
      </c>
      <c r="N584" s="39">
        <v>19043</v>
      </c>
    </row>
    <row r="585" spans="1:14" x14ac:dyDescent="0.2">
      <c r="A585" s="38" t="s">
        <v>35</v>
      </c>
      <c r="B585" s="38" t="s">
        <v>33</v>
      </c>
      <c r="C585" s="39">
        <v>11599</v>
      </c>
      <c r="D585" s="38" t="s">
        <v>27</v>
      </c>
      <c r="E585" s="39">
        <v>5</v>
      </c>
      <c r="F585" s="39">
        <v>57923</v>
      </c>
      <c r="I585" s="38" t="s">
        <v>35</v>
      </c>
      <c r="J585" s="38" t="s">
        <v>33</v>
      </c>
      <c r="K585" s="38">
        <v>19239</v>
      </c>
      <c r="L585" s="38" t="s">
        <v>34</v>
      </c>
      <c r="M585" s="39">
        <v>1</v>
      </c>
      <c r="N585" s="39">
        <v>19231</v>
      </c>
    </row>
    <row r="586" spans="1:14" x14ac:dyDescent="0.2">
      <c r="A586" s="38" t="s">
        <v>35</v>
      </c>
      <c r="B586" s="38" t="s">
        <v>33</v>
      </c>
      <c r="C586" s="39">
        <v>11619</v>
      </c>
      <c r="D586" s="38" t="s">
        <v>27</v>
      </c>
      <c r="E586" s="39">
        <v>1</v>
      </c>
      <c r="F586" s="39">
        <v>11615</v>
      </c>
      <c r="I586" s="38" t="s">
        <v>35</v>
      </c>
      <c r="J586" s="38" t="s">
        <v>33</v>
      </c>
      <c r="K586" s="38">
        <v>19839</v>
      </c>
      <c r="L586" s="38" t="s">
        <v>34</v>
      </c>
      <c r="M586" s="39">
        <v>1</v>
      </c>
      <c r="N586" s="39">
        <v>19838</v>
      </c>
    </row>
    <row r="587" spans="1:14" x14ac:dyDescent="0.2">
      <c r="A587" s="38" t="s">
        <v>35</v>
      </c>
      <c r="B587" s="38" t="s">
        <v>33</v>
      </c>
      <c r="C587" s="39">
        <v>11639</v>
      </c>
      <c r="D587" s="38" t="s">
        <v>27</v>
      </c>
      <c r="E587" s="39">
        <v>2</v>
      </c>
      <c r="F587" s="39">
        <v>23259</v>
      </c>
      <c r="I587" s="38" t="s">
        <v>35</v>
      </c>
      <c r="J587" s="38" t="s">
        <v>33</v>
      </c>
      <c r="K587" s="38">
        <v>19979</v>
      </c>
      <c r="L587" s="38" t="s">
        <v>34</v>
      </c>
      <c r="M587" s="39">
        <v>2</v>
      </c>
      <c r="N587" s="39">
        <v>39942</v>
      </c>
    </row>
    <row r="588" spans="1:14" x14ac:dyDescent="0.2">
      <c r="A588" s="38" t="s">
        <v>35</v>
      </c>
      <c r="B588" s="38" t="s">
        <v>33</v>
      </c>
      <c r="C588" s="39">
        <v>11659</v>
      </c>
      <c r="D588" s="38" t="s">
        <v>27</v>
      </c>
      <c r="E588" s="39">
        <v>2</v>
      </c>
      <c r="F588" s="39">
        <v>23295</v>
      </c>
      <c r="I588" s="38" t="s">
        <v>35</v>
      </c>
      <c r="J588" s="38" t="s">
        <v>33</v>
      </c>
      <c r="K588" s="38">
        <v>20199</v>
      </c>
      <c r="L588" s="38" t="s">
        <v>34</v>
      </c>
      <c r="M588" s="39">
        <v>1</v>
      </c>
      <c r="N588" s="39">
        <v>20192</v>
      </c>
    </row>
    <row r="589" spans="1:14" x14ac:dyDescent="0.2">
      <c r="A589" s="38" t="s">
        <v>35</v>
      </c>
      <c r="B589" s="38" t="s">
        <v>33</v>
      </c>
      <c r="C589" s="39">
        <v>11679</v>
      </c>
      <c r="D589" s="38" t="s">
        <v>27</v>
      </c>
      <c r="E589" s="39">
        <v>2</v>
      </c>
      <c r="F589" s="39">
        <v>23325</v>
      </c>
      <c r="I589" s="38" t="s">
        <v>35</v>
      </c>
      <c r="J589" s="38" t="s">
        <v>33</v>
      </c>
      <c r="K589" s="38">
        <v>20379</v>
      </c>
      <c r="L589" s="38" t="s">
        <v>34</v>
      </c>
      <c r="M589" s="39">
        <v>1</v>
      </c>
      <c r="N589" s="39">
        <v>20365</v>
      </c>
    </row>
    <row r="590" spans="1:14" x14ac:dyDescent="0.2">
      <c r="A590" s="38" t="s">
        <v>35</v>
      </c>
      <c r="B590" s="38" t="s">
        <v>33</v>
      </c>
      <c r="C590" s="39">
        <v>11699</v>
      </c>
      <c r="D590" s="38" t="s">
        <v>27</v>
      </c>
      <c r="E590" s="39">
        <v>1</v>
      </c>
      <c r="F590" s="39">
        <v>11686</v>
      </c>
      <c r="I590" s="38" t="s">
        <v>35</v>
      </c>
      <c r="J590" s="38" t="s">
        <v>33</v>
      </c>
      <c r="K590" s="38">
        <v>20619</v>
      </c>
      <c r="L590" s="38" t="s">
        <v>34</v>
      </c>
      <c r="M590" s="39">
        <v>1</v>
      </c>
      <c r="N590" s="39">
        <v>20610</v>
      </c>
    </row>
    <row r="591" spans="1:14" x14ac:dyDescent="0.2">
      <c r="A591" s="38" t="s">
        <v>35</v>
      </c>
      <c r="B591" s="38" t="s">
        <v>33</v>
      </c>
      <c r="C591" s="39">
        <v>11739</v>
      </c>
      <c r="D591" s="38" t="s">
        <v>27</v>
      </c>
      <c r="E591" s="39">
        <v>2</v>
      </c>
      <c r="F591" s="39">
        <v>23461</v>
      </c>
      <c r="I591" s="38" t="s">
        <v>35</v>
      </c>
      <c r="J591" s="38" t="s">
        <v>33</v>
      </c>
      <c r="K591" s="38">
        <v>20779</v>
      </c>
      <c r="L591" s="38" t="s">
        <v>34</v>
      </c>
      <c r="M591" s="39">
        <v>1</v>
      </c>
      <c r="N591" s="39">
        <v>20778</v>
      </c>
    </row>
    <row r="592" spans="1:14" x14ac:dyDescent="0.2">
      <c r="A592" s="38" t="s">
        <v>35</v>
      </c>
      <c r="B592" s="38" t="s">
        <v>33</v>
      </c>
      <c r="C592" s="39">
        <v>11759</v>
      </c>
      <c r="D592" s="38" t="s">
        <v>27</v>
      </c>
      <c r="E592" s="39">
        <v>2</v>
      </c>
      <c r="F592" s="39">
        <v>23494</v>
      </c>
      <c r="I592" s="38" t="s">
        <v>35</v>
      </c>
      <c r="J592" s="38" t="s">
        <v>33</v>
      </c>
      <c r="K592" s="38">
        <v>20979</v>
      </c>
      <c r="L592" s="38" t="s">
        <v>34</v>
      </c>
      <c r="M592" s="39">
        <v>1</v>
      </c>
      <c r="N592" s="39">
        <v>20976</v>
      </c>
    </row>
    <row r="593" spans="1:14" x14ac:dyDescent="0.2">
      <c r="A593" s="38" t="s">
        <v>35</v>
      </c>
      <c r="B593" s="38" t="s">
        <v>33</v>
      </c>
      <c r="C593" s="39">
        <v>11779</v>
      </c>
      <c r="D593" s="38" t="s">
        <v>27</v>
      </c>
      <c r="E593" s="39">
        <v>2</v>
      </c>
      <c r="F593" s="39">
        <v>23547</v>
      </c>
      <c r="I593" s="38" t="s">
        <v>35</v>
      </c>
      <c r="J593" s="38" t="s">
        <v>33</v>
      </c>
      <c r="K593" s="38">
        <v>21159</v>
      </c>
      <c r="L593" s="38" t="s">
        <v>34</v>
      </c>
      <c r="M593" s="39">
        <v>1</v>
      </c>
      <c r="N593" s="39">
        <v>21142</v>
      </c>
    </row>
    <row r="594" spans="1:14" x14ac:dyDescent="0.2">
      <c r="A594" s="38" t="s">
        <v>35</v>
      </c>
      <c r="B594" s="38" t="s">
        <v>33</v>
      </c>
      <c r="C594" s="39">
        <v>11839</v>
      </c>
      <c r="D594" s="38" t="s">
        <v>27</v>
      </c>
      <c r="E594" s="39">
        <v>1</v>
      </c>
      <c r="F594" s="39">
        <v>11820</v>
      </c>
      <c r="I594" s="38" t="s">
        <v>35</v>
      </c>
      <c r="J594" s="38" t="s">
        <v>33</v>
      </c>
      <c r="K594" s="38">
        <v>21919</v>
      </c>
      <c r="L594" s="38" t="s">
        <v>34</v>
      </c>
      <c r="M594" s="39">
        <v>1</v>
      </c>
      <c r="N594" s="39">
        <v>21901</v>
      </c>
    </row>
    <row r="595" spans="1:14" x14ac:dyDescent="0.2">
      <c r="A595" s="38" t="s">
        <v>35</v>
      </c>
      <c r="B595" s="38" t="s">
        <v>33</v>
      </c>
      <c r="C595" s="39">
        <v>11859</v>
      </c>
      <c r="D595" s="38" t="s">
        <v>27</v>
      </c>
      <c r="E595" s="39">
        <v>1</v>
      </c>
      <c r="F595" s="39">
        <v>11848</v>
      </c>
      <c r="I595" s="38" t="s">
        <v>35</v>
      </c>
      <c r="J595" s="38" t="s">
        <v>33</v>
      </c>
      <c r="K595" s="38">
        <v>21959</v>
      </c>
      <c r="L595" s="38" t="s">
        <v>34</v>
      </c>
      <c r="M595" s="39">
        <v>1</v>
      </c>
      <c r="N595" s="39">
        <v>21958</v>
      </c>
    </row>
    <row r="596" spans="1:14" x14ac:dyDescent="0.2">
      <c r="A596" s="38" t="s">
        <v>35</v>
      </c>
      <c r="B596" s="38" t="s">
        <v>33</v>
      </c>
      <c r="C596" s="39">
        <v>11879</v>
      </c>
      <c r="D596" s="38" t="s">
        <v>27</v>
      </c>
      <c r="E596" s="39">
        <v>2</v>
      </c>
      <c r="F596" s="39">
        <v>23737</v>
      </c>
      <c r="I596" s="38" t="s">
        <v>35</v>
      </c>
      <c r="J596" s="38" t="s">
        <v>33</v>
      </c>
      <c r="K596" s="38">
        <v>23159</v>
      </c>
      <c r="L596" s="38" t="s">
        <v>34</v>
      </c>
      <c r="M596" s="39">
        <v>1</v>
      </c>
      <c r="N596" s="39">
        <v>23146</v>
      </c>
    </row>
    <row r="597" spans="1:14" x14ac:dyDescent="0.2">
      <c r="A597" s="38" t="s">
        <v>35</v>
      </c>
      <c r="B597" s="38" t="s">
        <v>33</v>
      </c>
      <c r="C597" s="39">
        <v>11899</v>
      </c>
      <c r="D597" s="38" t="s">
        <v>27</v>
      </c>
      <c r="E597" s="39">
        <v>1</v>
      </c>
      <c r="F597" s="39">
        <v>11888</v>
      </c>
      <c r="I597" s="38" t="s">
        <v>35</v>
      </c>
      <c r="J597" s="38" t="s">
        <v>33</v>
      </c>
      <c r="K597" s="38">
        <v>23319</v>
      </c>
      <c r="L597" s="38" t="s">
        <v>34</v>
      </c>
      <c r="M597" s="39">
        <v>1</v>
      </c>
      <c r="N597" s="39">
        <v>23317</v>
      </c>
    </row>
    <row r="598" spans="1:14" x14ac:dyDescent="0.2">
      <c r="A598" s="38" t="s">
        <v>35</v>
      </c>
      <c r="B598" s="38" t="s">
        <v>33</v>
      </c>
      <c r="C598" s="39">
        <v>11919</v>
      </c>
      <c r="D598" s="38" t="s">
        <v>27</v>
      </c>
      <c r="E598" s="39">
        <v>2</v>
      </c>
      <c r="F598" s="39">
        <v>23826</v>
      </c>
      <c r="I598" s="38" t="s">
        <v>35</v>
      </c>
      <c r="J598" s="38" t="s">
        <v>33</v>
      </c>
      <c r="K598" s="38">
        <v>24719</v>
      </c>
      <c r="L598" s="38" t="s">
        <v>34</v>
      </c>
      <c r="M598" s="39">
        <v>1</v>
      </c>
      <c r="N598" s="39">
        <v>24718</v>
      </c>
    </row>
    <row r="599" spans="1:14" x14ac:dyDescent="0.2">
      <c r="A599" s="38" t="s">
        <v>35</v>
      </c>
      <c r="B599" s="38" t="s">
        <v>33</v>
      </c>
      <c r="C599" s="39">
        <v>11959</v>
      </c>
      <c r="D599" s="38" t="s">
        <v>27</v>
      </c>
      <c r="E599" s="39">
        <v>1</v>
      </c>
      <c r="F599" s="39">
        <v>11953</v>
      </c>
      <c r="I599" s="38" t="s">
        <v>35</v>
      </c>
      <c r="J599" s="38" t="s">
        <v>33</v>
      </c>
      <c r="K599" s="38">
        <v>24799</v>
      </c>
      <c r="L599" s="38" t="s">
        <v>34</v>
      </c>
      <c r="M599" s="39">
        <v>1</v>
      </c>
      <c r="N599" s="39">
        <v>24796</v>
      </c>
    </row>
    <row r="600" spans="1:14" x14ac:dyDescent="0.2">
      <c r="A600" s="38" t="s">
        <v>35</v>
      </c>
      <c r="B600" s="38" t="s">
        <v>33</v>
      </c>
      <c r="C600" s="39">
        <v>11979</v>
      </c>
      <c r="D600" s="38" t="s">
        <v>27</v>
      </c>
      <c r="E600" s="39">
        <v>4</v>
      </c>
      <c r="F600" s="39">
        <v>47858</v>
      </c>
      <c r="I600" s="38" t="s">
        <v>35</v>
      </c>
      <c r="J600" s="38" t="s">
        <v>33</v>
      </c>
      <c r="K600" s="38">
        <v>24859</v>
      </c>
      <c r="L600" s="38" t="s">
        <v>34</v>
      </c>
      <c r="M600" s="39">
        <v>1</v>
      </c>
      <c r="N600" s="39">
        <v>24841</v>
      </c>
    </row>
    <row r="601" spans="1:14" x14ac:dyDescent="0.2">
      <c r="A601" s="38" t="s">
        <v>35</v>
      </c>
      <c r="B601" s="38" t="s">
        <v>33</v>
      </c>
      <c r="C601" s="39">
        <v>12039</v>
      </c>
      <c r="D601" s="38" t="s">
        <v>27</v>
      </c>
      <c r="E601" s="39">
        <v>2</v>
      </c>
      <c r="F601" s="39">
        <v>24051</v>
      </c>
      <c r="I601" s="38" t="s">
        <v>35</v>
      </c>
      <c r="J601" s="38" t="s">
        <v>33</v>
      </c>
      <c r="K601" s="38">
        <v>24939</v>
      </c>
      <c r="L601" s="38" t="s">
        <v>34</v>
      </c>
      <c r="M601" s="39">
        <v>1</v>
      </c>
      <c r="N601" s="39">
        <v>24925</v>
      </c>
    </row>
    <row r="602" spans="1:14" x14ac:dyDescent="0.2">
      <c r="A602" s="38" t="s">
        <v>35</v>
      </c>
      <c r="B602" s="38" t="s">
        <v>33</v>
      </c>
      <c r="C602" s="39">
        <v>12059</v>
      </c>
      <c r="D602" s="38" t="s">
        <v>27</v>
      </c>
      <c r="E602" s="39">
        <v>4</v>
      </c>
      <c r="F602" s="39">
        <v>48205</v>
      </c>
      <c r="I602" s="38" t="s">
        <v>35</v>
      </c>
      <c r="J602" s="38" t="s">
        <v>33</v>
      </c>
      <c r="K602" s="38">
        <v>25619</v>
      </c>
      <c r="L602" s="38" t="s">
        <v>34</v>
      </c>
      <c r="M602" s="39">
        <v>1</v>
      </c>
      <c r="N602" s="39">
        <v>25608</v>
      </c>
    </row>
    <row r="603" spans="1:14" x14ac:dyDescent="0.2">
      <c r="A603" s="38" t="s">
        <v>35</v>
      </c>
      <c r="B603" s="38" t="s">
        <v>33</v>
      </c>
      <c r="C603" s="39">
        <v>12079</v>
      </c>
      <c r="D603" s="38" t="s">
        <v>27</v>
      </c>
      <c r="E603" s="39">
        <v>2</v>
      </c>
      <c r="F603" s="39">
        <v>24124</v>
      </c>
      <c r="I603" s="38" t="s">
        <v>35</v>
      </c>
      <c r="J603" s="38" t="s">
        <v>33</v>
      </c>
      <c r="K603" s="38">
        <v>26239</v>
      </c>
      <c r="L603" s="38" t="s">
        <v>34</v>
      </c>
      <c r="M603" s="39">
        <v>1</v>
      </c>
      <c r="N603" s="39">
        <v>26227</v>
      </c>
    </row>
    <row r="604" spans="1:14" x14ac:dyDescent="0.2">
      <c r="A604" s="38" t="s">
        <v>35</v>
      </c>
      <c r="B604" s="38" t="s">
        <v>33</v>
      </c>
      <c r="C604" s="39">
        <v>12119</v>
      </c>
      <c r="D604" s="38" t="s">
        <v>27</v>
      </c>
      <c r="E604" s="39">
        <v>3</v>
      </c>
      <c r="F604" s="39">
        <v>36325</v>
      </c>
      <c r="I604" s="38" t="s">
        <v>35</v>
      </c>
      <c r="J604" s="38" t="s">
        <v>33</v>
      </c>
      <c r="K604" s="38">
        <v>26539</v>
      </c>
      <c r="L604" s="38" t="s">
        <v>34</v>
      </c>
      <c r="M604" s="39">
        <v>1</v>
      </c>
      <c r="N604" s="39">
        <v>26524</v>
      </c>
    </row>
    <row r="605" spans="1:14" x14ac:dyDescent="0.2">
      <c r="A605" s="38" t="s">
        <v>35</v>
      </c>
      <c r="B605" s="38" t="s">
        <v>33</v>
      </c>
      <c r="C605" s="39">
        <v>12159</v>
      </c>
      <c r="D605" s="38" t="s">
        <v>27</v>
      </c>
      <c r="E605" s="39">
        <v>2</v>
      </c>
      <c r="F605" s="39">
        <v>24293</v>
      </c>
      <c r="I605" s="38" t="s">
        <v>35</v>
      </c>
      <c r="J605" s="38" t="s">
        <v>33</v>
      </c>
      <c r="K605" s="38">
        <v>27139</v>
      </c>
      <c r="L605" s="38" t="s">
        <v>34</v>
      </c>
      <c r="M605" s="39">
        <v>1</v>
      </c>
      <c r="N605" s="39">
        <v>27132</v>
      </c>
    </row>
    <row r="606" spans="1:14" x14ac:dyDescent="0.2">
      <c r="A606" s="38" t="s">
        <v>35</v>
      </c>
      <c r="B606" s="38" t="s">
        <v>33</v>
      </c>
      <c r="C606" s="39">
        <v>12179</v>
      </c>
      <c r="D606" s="38" t="s">
        <v>27</v>
      </c>
      <c r="E606" s="39">
        <v>2</v>
      </c>
      <c r="F606" s="39">
        <v>24340</v>
      </c>
      <c r="I606" s="38" t="s">
        <v>35</v>
      </c>
      <c r="J606" s="38" t="s">
        <v>33</v>
      </c>
      <c r="K606" s="38">
        <v>27299</v>
      </c>
      <c r="L606" s="38" t="s">
        <v>34</v>
      </c>
      <c r="M606" s="39">
        <v>1</v>
      </c>
      <c r="N606" s="39">
        <v>27292</v>
      </c>
    </row>
    <row r="607" spans="1:14" x14ac:dyDescent="0.2">
      <c r="A607" s="38" t="s">
        <v>35</v>
      </c>
      <c r="B607" s="38" t="s">
        <v>33</v>
      </c>
      <c r="C607" s="39">
        <v>12219</v>
      </c>
      <c r="D607" s="38" t="s">
        <v>27</v>
      </c>
      <c r="E607" s="39">
        <v>1</v>
      </c>
      <c r="F607" s="39">
        <v>12208</v>
      </c>
      <c r="I607" s="38" t="s">
        <v>35</v>
      </c>
      <c r="J607" s="38" t="s">
        <v>33</v>
      </c>
      <c r="K607" s="38">
        <v>28019</v>
      </c>
      <c r="L607" s="38" t="s">
        <v>34</v>
      </c>
      <c r="M607" s="39">
        <v>1</v>
      </c>
      <c r="N607" s="39">
        <v>28017</v>
      </c>
    </row>
    <row r="608" spans="1:14" x14ac:dyDescent="0.2">
      <c r="A608" s="38" t="s">
        <v>35</v>
      </c>
      <c r="B608" s="38" t="s">
        <v>33</v>
      </c>
      <c r="C608" s="39">
        <v>12239</v>
      </c>
      <c r="D608" s="38" t="s">
        <v>27</v>
      </c>
      <c r="E608" s="39">
        <v>5</v>
      </c>
      <c r="F608" s="39">
        <v>61149</v>
      </c>
      <c r="I608" s="38" t="s">
        <v>35</v>
      </c>
      <c r="J608" s="38" t="s">
        <v>33</v>
      </c>
      <c r="K608" s="38">
        <v>29859</v>
      </c>
      <c r="L608" s="38" t="s">
        <v>34</v>
      </c>
      <c r="M608" s="39">
        <v>1</v>
      </c>
      <c r="N608" s="39">
        <v>29850</v>
      </c>
    </row>
    <row r="609" spans="1:14" x14ac:dyDescent="0.2">
      <c r="A609" s="38" t="s">
        <v>35</v>
      </c>
      <c r="B609" s="38" t="s">
        <v>33</v>
      </c>
      <c r="C609" s="39">
        <v>12259</v>
      </c>
      <c r="D609" s="38" t="s">
        <v>27</v>
      </c>
      <c r="E609" s="39">
        <v>3</v>
      </c>
      <c r="F609" s="39">
        <v>36758</v>
      </c>
      <c r="I609" s="38" t="s">
        <v>35</v>
      </c>
      <c r="J609" s="38" t="s">
        <v>33</v>
      </c>
      <c r="K609" s="38">
        <v>29939</v>
      </c>
      <c r="L609" s="38" t="s">
        <v>34</v>
      </c>
      <c r="M609" s="39">
        <v>1</v>
      </c>
      <c r="N609" s="39">
        <v>29924</v>
      </c>
    </row>
    <row r="610" spans="1:14" x14ac:dyDescent="0.2">
      <c r="A610" s="38" t="s">
        <v>35</v>
      </c>
      <c r="B610" s="38" t="s">
        <v>33</v>
      </c>
      <c r="C610" s="39">
        <v>12299</v>
      </c>
      <c r="D610" s="38" t="s">
        <v>27</v>
      </c>
      <c r="E610" s="39">
        <v>2</v>
      </c>
      <c r="F610" s="39">
        <v>24571</v>
      </c>
      <c r="I610" s="38" t="s">
        <v>35</v>
      </c>
      <c r="J610" s="38" t="s">
        <v>33</v>
      </c>
      <c r="K610" s="38">
        <v>30919</v>
      </c>
      <c r="L610" s="38" t="s">
        <v>34</v>
      </c>
      <c r="M610" s="39">
        <v>1</v>
      </c>
      <c r="N610" s="39">
        <v>30904</v>
      </c>
    </row>
    <row r="611" spans="1:14" x14ac:dyDescent="0.2">
      <c r="A611" s="38" t="s">
        <v>35</v>
      </c>
      <c r="B611" s="38" t="s">
        <v>33</v>
      </c>
      <c r="C611" s="39">
        <v>12319</v>
      </c>
      <c r="D611" s="38" t="s">
        <v>27</v>
      </c>
      <c r="E611" s="39">
        <v>3</v>
      </c>
      <c r="F611" s="39">
        <v>36934</v>
      </c>
      <c r="I611" s="38" t="s">
        <v>35</v>
      </c>
      <c r="J611" s="38" t="s">
        <v>33</v>
      </c>
      <c r="K611" s="38">
        <v>33079</v>
      </c>
      <c r="L611" s="38" t="s">
        <v>34</v>
      </c>
      <c r="M611" s="39">
        <v>1</v>
      </c>
      <c r="N611" s="39">
        <v>33069</v>
      </c>
    </row>
    <row r="612" spans="1:14" x14ac:dyDescent="0.2">
      <c r="A612" s="38" t="s">
        <v>35</v>
      </c>
      <c r="B612" s="38" t="s">
        <v>33</v>
      </c>
      <c r="C612" s="39">
        <v>12339</v>
      </c>
      <c r="D612" s="38" t="s">
        <v>27</v>
      </c>
      <c r="E612" s="39">
        <v>4</v>
      </c>
      <c r="F612" s="39">
        <v>49321</v>
      </c>
      <c r="I612" s="38" t="s">
        <v>35</v>
      </c>
      <c r="J612" s="38" t="s">
        <v>33</v>
      </c>
      <c r="K612" s="38">
        <v>33619</v>
      </c>
      <c r="L612" s="38" t="s">
        <v>34</v>
      </c>
      <c r="M612" s="39">
        <v>1</v>
      </c>
      <c r="N612" s="39">
        <v>33614</v>
      </c>
    </row>
    <row r="613" spans="1:14" x14ac:dyDescent="0.2">
      <c r="A613" s="38" t="s">
        <v>35</v>
      </c>
      <c r="B613" s="38" t="s">
        <v>33</v>
      </c>
      <c r="C613" s="39">
        <v>12359</v>
      </c>
      <c r="D613" s="38" t="s">
        <v>27</v>
      </c>
      <c r="E613" s="39">
        <v>1</v>
      </c>
      <c r="F613" s="39">
        <v>12357</v>
      </c>
      <c r="I613" s="38" t="s">
        <v>35</v>
      </c>
      <c r="J613" s="38" t="s">
        <v>33</v>
      </c>
      <c r="K613" s="38">
        <v>34819</v>
      </c>
      <c r="L613" s="38" t="s">
        <v>34</v>
      </c>
      <c r="M613" s="39">
        <v>1</v>
      </c>
      <c r="N613" s="39">
        <v>34802</v>
      </c>
    </row>
    <row r="614" spans="1:14" x14ac:dyDescent="0.2">
      <c r="A614" s="38" t="s">
        <v>35</v>
      </c>
      <c r="B614" s="38" t="s">
        <v>33</v>
      </c>
      <c r="C614" s="39">
        <v>12379</v>
      </c>
      <c r="D614" s="38" t="s">
        <v>27</v>
      </c>
      <c r="E614" s="39">
        <v>1</v>
      </c>
      <c r="F614" s="39">
        <v>12369</v>
      </c>
      <c r="I614" s="38" t="s">
        <v>35</v>
      </c>
      <c r="J614" s="38" t="s">
        <v>33</v>
      </c>
      <c r="K614" s="38">
        <v>35179</v>
      </c>
      <c r="L614" s="38" t="s">
        <v>34</v>
      </c>
      <c r="M614" s="39">
        <v>1</v>
      </c>
      <c r="N614" s="39">
        <v>35173</v>
      </c>
    </row>
    <row r="615" spans="1:14" x14ac:dyDescent="0.2">
      <c r="A615" s="38" t="s">
        <v>35</v>
      </c>
      <c r="B615" s="38" t="s">
        <v>33</v>
      </c>
      <c r="C615" s="39">
        <v>12399</v>
      </c>
      <c r="D615" s="38" t="s">
        <v>27</v>
      </c>
      <c r="E615" s="39">
        <v>1</v>
      </c>
      <c r="F615" s="39">
        <v>12386</v>
      </c>
      <c r="I615" s="38" t="s">
        <v>35</v>
      </c>
      <c r="J615" s="38" t="s">
        <v>33</v>
      </c>
      <c r="K615" s="38">
        <v>35599</v>
      </c>
      <c r="L615" s="38" t="s">
        <v>34</v>
      </c>
      <c r="M615" s="39">
        <v>1</v>
      </c>
      <c r="N615" s="39">
        <v>35586</v>
      </c>
    </row>
    <row r="616" spans="1:14" x14ac:dyDescent="0.2">
      <c r="A616" s="38" t="s">
        <v>35</v>
      </c>
      <c r="B616" s="38" t="s">
        <v>33</v>
      </c>
      <c r="C616" s="39">
        <v>12459</v>
      </c>
      <c r="D616" s="38" t="s">
        <v>27</v>
      </c>
      <c r="E616" s="39">
        <v>1</v>
      </c>
      <c r="F616" s="39">
        <v>12444</v>
      </c>
      <c r="I616" s="38" t="s">
        <v>35</v>
      </c>
      <c r="J616" s="38" t="s">
        <v>33</v>
      </c>
      <c r="K616" s="38">
        <v>37299</v>
      </c>
      <c r="L616" s="38" t="s">
        <v>34</v>
      </c>
      <c r="M616" s="39">
        <v>1</v>
      </c>
      <c r="N616" s="39">
        <v>37294</v>
      </c>
    </row>
    <row r="617" spans="1:14" x14ac:dyDescent="0.2">
      <c r="A617" s="38" t="s">
        <v>35</v>
      </c>
      <c r="B617" s="38" t="s">
        <v>33</v>
      </c>
      <c r="C617" s="39">
        <v>12479</v>
      </c>
      <c r="D617" s="38" t="s">
        <v>27</v>
      </c>
      <c r="E617" s="39">
        <v>2</v>
      </c>
      <c r="F617" s="39">
        <v>24941</v>
      </c>
      <c r="I617" s="38" t="s">
        <v>35</v>
      </c>
      <c r="J617" s="38" t="s">
        <v>33</v>
      </c>
      <c r="K617" s="38">
        <v>38979</v>
      </c>
      <c r="L617" s="38" t="s">
        <v>34</v>
      </c>
      <c r="M617" s="39">
        <v>1</v>
      </c>
      <c r="N617" s="39">
        <v>38972</v>
      </c>
    </row>
    <row r="618" spans="1:14" x14ac:dyDescent="0.2">
      <c r="A618" s="38" t="s">
        <v>35</v>
      </c>
      <c r="B618" s="38" t="s">
        <v>33</v>
      </c>
      <c r="C618" s="39">
        <v>12539</v>
      </c>
      <c r="D618" s="38" t="s">
        <v>27</v>
      </c>
      <c r="E618" s="39">
        <v>2</v>
      </c>
      <c r="F618" s="39">
        <v>25050</v>
      </c>
      <c r="I618" s="38" t="s">
        <v>35</v>
      </c>
      <c r="J618" s="38" t="s">
        <v>33</v>
      </c>
      <c r="K618" s="38">
        <v>60079</v>
      </c>
      <c r="L618" s="38" t="s">
        <v>34</v>
      </c>
      <c r="M618" s="39">
        <v>1</v>
      </c>
      <c r="N618" s="39">
        <v>60077</v>
      </c>
    </row>
    <row r="619" spans="1:14" x14ac:dyDescent="0.2">
      <c r="A619" s="38" t="s">
        <v>35</v>
      </c>
      <c r="B619" s="38" t="s">
        <v>33</v>
      </c>
      <c r="C619" s="39">
        <v>12579</v>
      </c>
      <c r="D619" s="38" t="s">
        <v>27</v>
      </c>
      <c r="E619" s="39">
        <v>2</v>
      </c>
      <c r="F619" s="39">
        <v>25141</v>
      </c>
    </row>
    <row r="620" spans="1:14" x14ac:dyDescent="0.2">
      <c r="A620" s="38" t="s">
        <v>35</v>
      </c>
      <c r="B620" s="38" t="s">
        <v>33</v>
      </c>
      <c r="C620" s="39">
        <v>12599</v>
      </c>
      <c r="D620" s="38" t="s">
        <v>27</v>
      </c>
      <c r="E620" s="39">
        <v>3</v>
      </c>
      <c r="F620" s="39">
        <v>37771</v>
      </c>
    </row>
    <row r="621" spans="1:14" x14ac:dyDescent="0.2">
      <c r="A621" s="38" t="s">
        <v>35</v>
      </c>
      <c r="B621" s="38" t="s">
        <v>33</v>
      </c>
      <c r="C621" s="39">
        <v>12619</v>
      </c>
      <c r="D621" s="38" t="s">
        <v>27</v>
      </c>
      <c r="E621" s="39">
        <v>1</v>
      </c>
      <c r="F621" s="39">
        <v>12613</v>
      </c>
    </row>
    <row r="622" spans="1:14" x14ac:dyDescent="0.2">
      <c r="A622" s="38" t="s">
        <v>35</v>
      </c>
      <c r="B622" s="38" t="s">
        <v>33</v>
      </c>
      <c r="C622" s="39">
        <v>12659</v>
      </c>
      <c r="D622" s="38" t="s">
        <v>27</v>
      </c>
      <c r="E622" s="39">
        <v>2</v>
      </c>
      <c r="F622" s="39">
        <v>25311</v>
      </c>
    </row>
    <row r="623" spans="1:14" x14ac:dyDescent="0.2">
      <c r="A623" s="38" t="s">
        <v>35</v>
      </c>
      <c r="B623" s="38" t="s">
        <v>33</v>
      </c>
      <c r="C623" s="39">
        <v>12679</v>
      </c>
      <c r="D623" s="38" t="s">
        <v>27</v>
      </c>
      <c r="E623" s="39">
        <v>1</v>
      </c>
      <c r="F623" s="39">
        <v>12679</v>
      </c>
    </row>
    <row r="624" spans="1:14" x14ac:dyDescent="0.2">
      <c r="A624" s="38" t="s">
        <v>35</v>
      </c>
      <c r="B624" s="38" t="s">
        <v>33</v>
      </c>
      <c r="C624" s="39">
        <v>12699</v>
      </c>
      <c r="D624" s="38" t="s">
        <v>27</v>
      </c>
      <c r="E624" s="39">
        <v>1</v>
      </c>
      <c r="F624" s="39">
        <v>12688</v>
      </c>
    </row>
    <row r="625" spans="1:6" x14ac:dyDescent="0.2">
      <c r="A625" s="38" t="s">
        <v>35</v>
      </c>
      <c r="B625" s="38" t="s">
        <v>33</v>
      </c>
      <c r="C625" s="39">
        <v>12719</v>
      </c>
      <c r="D625" s="38" t="s">
        <v>27</v>
      </c>
      <c r="E625" s="39">
        <v>1</v>
      </c>
      <c r="F625" s="39">
        <v>12714</v>
      </c>
    </row>
    <row r="626" spans="1:6" x14ac:dyDescent="0.2">
      <c r="A626" s="38" t="s">
        <v>35</v>
      </c>
      <c r="B626" s="38" t="s">
        <v>33</v>
      </c>
      <c r="C626" s="39">
        <v>12759</v>
      </c>
      <c r="D626" s="38" t="s">
        <v>27</v>
      </c>
      <c r="E626" s="39">
        <v>1</v>
      </c>
      <c r="F626" s="39">
        <v>12741</v>
      </c>
    </row>
    <row r="627" spans="1:6" x14ac:dyDescent="0.2">
      <c r="A627" s="38" t="s">
        <v>35</v>
      </c>
      <c r="B627" s="38" t="s">
        <v>33</v>
      </c>
      <c r="C627" s="39">
        <v>12779</v>
      </c>
      <c r="D627" s="38" t="s">
        <v>27</v>
      </c>
      <c r="E627" s="39">
        <v>3</v>
      </c>
      <c r="F627" s="39">
        <v>38306</v>
      </c>
    </row>
    <row r="628" spans="1:6" x14ac:dyDescent="0.2">
      <c r="A628" s="38" t="s">
        <v>35</v>
      </c>
      <c r="B628" s="38" t="s">
        <v>33</v>
      </c>
      <c r="C628" s="39">
        <v>12799</v>
      </c>
      <c r="D628" s="38" t="s">
        <v>27</v>
      </c>
      <c r="E628" s="39">
        <v>1</v>
      </c>
      <c r="F628" s="39">
        <v>12787</v>
      </c>
    </row>
    <row r="629" spans="1:6" x14ac:dyDescent="0.2">
      <c r="A629" s="38" t="s">
        <v>35</v>
      </c>
      <c r="B629" s="38" t="s">
        <v>33</v>
      </c>
      <c r="C629" s="39">
        <v>12819</v>
      </c>
      <c r="D629" s="38" t="s">
        <v>27</v>
      </c>
      <c r="E629" s="39">
        <v>2</v>
      </c>
      <c r="F629" s="39">
        <v>25609</v>
      </c>
    </row>
    <row r="630" spans="1:6" x14ac:dyDescent="0.2">
      <c r="A630" s="38" t="s">
        <v>35</v>
      </c>
      <c r="B630" s="38" t="s">
        <v>33</v>
      </c>
      <c r="C630" s="39">
        <v>12839</v>
      </c>
      <c r="D630" s="38" t="s">
        <v>27</v>
      </c>
      <c r="E630" s="39">
        <v>3</v>
      </c>
      <c r="F630" s="39">
        <v>38487</v>
      </c>
    </row>
    <row r="631" spans="1:6" x14ac:dyDescent="0.2">
      <c r="A631" s="38" t="s">
        <v>35</v>
      </c>
      <c r="B631" s="38" t="s">
        <v>33</v>
      </c>
      <c r="C631" s="39">
        <v>12859</v>
      </c>
      <c r="D631" s="38" t="s">
        <v>27</v>
      </c>
      <c r="E631" s="39">
        <v>2</v>
      </c>
      <c r="F631" s="39">
        <v>25699</v>
      </c>
    </row>
    <row r="632" spans="1:6" x14ac:dyDescent="0.2">
      <c r="A632" s="38" t="s">
        <v>35</v>
      </c>
      <c r="B632" s="38" t="s">
        <v>33</v>
      </c>
      <c r="C632" s="39">
        <v>12879</v>
      </c>
      <c r="D632" s="38" t="s">
        <v>27</v>
      </c>
      <c r="E632" s="39">
        <v>1</v>
      </c>
      <c r="F632" s="39">
        <v>12870</v>
      </c>
    </row>
    <row r="633" spans="1:6" x14ac:dyDescent="0.2">
      <c r="A633" s="38" t="s">
        <v>35</v>
      </c>
      <c r="B633" s="38" t="s">
        <v>33</v>
      </c>
      <c r="C633" s="39">
        <v>12899</v>
      </c>
      <c r="D633" s="38" t="s">
        <v>27</v>
      </c>
      <c r="E633" s="39">
        <v>1</v>
      </c>
      <c r="F633" s="39">
        <v>12885</v>
      </c>
    </row>
    <row r="634" spans="1:6" x14ac:dyDescent="0.2">
      <c r="A634" s="38" t="s">
        <v>35</v>
      </c>
      <c r="B634" s="38" t="s">
        <v>33</v>
      </c>
      <c r="C634" s="39">
        <v>12939</v>
      </c>
      <c r="D634" s="38" t="s">
        <v>27</v>
      </c>
      <c r="E634" s="39">
        <v>2</v>
      </c>
      <c r="F634" s="39">
        <v>25861</v>
      </c>
    </row>
    <row r="635" spans="1:6" x14ac:dyDescent="0.2">
      <c r="A635" s="38" t="s">
        <v>35</v>
      </c>
      <c r="B635" s="38" t="s">
        <v>33</v>
      </c>
      <c r="C635" s="39">
        <v>12979</v>
      </c>
      <c r="D635" s="38" t="s">
        <v>27</v>
      </c>
      <c r="E635" s="39">
        <v>1</v>
      </c>
      <c r="F635" s="39">
        <v>12979</v>
      </c>
    </row>
    <row r="636" spans="1:6" x14ac:dyDescent="0.2">
      <c r="A636" s="38" t="s">
        <v>35</v>
      </c>
      <c r="B636" s="38" t="s">
        <v>33</v>
      </c>
      <c r="C636" s="39">
        <v>12999</v>
      </c>
      <c r="D636" s="38" t="s">
        <v>27</v>
      </c>
      <c r="E636" s="39">
        <v>2</v>
      </c>
      <c r="F636" s="39">
        <v>25989</v>
      </c>
    </row>
    <row r="637" spans="1:6" x14ac:dyDescent="0.2">
      <c r="A637" s="38" t="s">
        <v>35</v>
      </c>
      <c r="B637" s="38" t="s">
        <v>33</v>
      </c>
      <c r="C637" s="39">
        <v>13019</v>
      </c>
      <c r="D637" s="38" t="s">
        <v>27</v>
      </c>
      <c r="E637" s="39">
        <v>1</v>
      </c>
      <c r="F637" s="39">
        <v>13011</v>
      </c>
    </row>
    <row r="638" spans="1:6" x14ac:dyDescent="0.2">
      <c r="A638" s="38" t="s">
        <v>35</v>
      </c>
      <c r="B638" s="38" t="s">
        <v>33</v>
      </c>
      <c r="C638" s="39">
        <v>13039</v>
      </c>
      <c r="D638" s="38" t="s">
        <v>27</v>
      </c>
      <c r="E638" s="39">
        <v>2</v>
      </c>
      <c r="F638" s="39">
        <v>26074</v>
      </c>
    </row>
    <row r="639" spans="1:6" x14ac:dyDescent="0.2">
      <c r="A639" s="38" t="s">
        <v>35</v>
      </c>
      <c r="B639" s="38" t="s">
        <v>33</v>
      </c>
      <c r="C639" s="39">
        <v>13079</v>
      </c>
      <c r="D639" s="38" t="s">
        <v>27</v>
      </c>
      <c r="E639" s="39">
        <v>1</v>
      </c>
      <c r="F639" s="39">
        <v>13073</v>
      </c>
    </row>
    <row r="640" spans="1:6" x14ac:dyDescent="0.2">
      <c r="A640" s="38" t="s">
        <v>35</v>
      </c>
      <c r="B640" s="38" t="s">
        <v>33</v>
      </c>
      <c r="C640" s="39">
        <v>13099</v>
      </c>
      <c r="D640" s="38" t="s">
        <v>27</v>
      </c>
      <c r="E640" s="39">
        <v>2</v>
      </c>
      <c r="F640" s="39">
        <v>26172</v>
      </c>
    </row>
    <row r="641" spans="1:6" x14ac:dyDescent="0.2">
      <c r="A641" s="38" t="s">
        <v>35</v>
      </c>
      <c r="B641" s="38" t="s">
        <v>33</v>
      </c>
      <c r="C641" s="39">
        <v>13159</v>
      </c>
      <c r="D641" s="38" t="s">
        <v>27</v>
      </c>
      <c r="E641" s="39">
        <v>1</v>
      </c>
      <c r="F641" s="39">
        <v>13145</v>
      </c>
    </row>
    <row r="642" spans="1:6" x14ac:dyDescent="0.2">
      <c r="A642" s="38" t="s">
        <v>35</v>
      </c>
      <c r="B642" s="38" t="s">
        <v>33</v>
      </c>
      <c r="C642" s="39">
        <v>13179</v>
      </c>
      <c r="D642" s="38" t="s">
        <v>27</v>
      </c>
      <c r="E642" s="39">
        <v>2</v>
      </c>
      <c r="F642" s="39">
        <v>26339</v>
      </c>
    </row>
    <row r="643" spans="1:6" x14ac:dyDescent="0.2">
      <c r="A643" s="38" t="s">
        <v>35</v>
      </c>
      <c r="B643" s="38" t="s">
        <v>33</v>
      </c>
      <c r="C643" s="39">
        <v>13199</v>
      </c>
      <c r="D643" s="38" t="s">
        <v>27</v>
      </c>
      <c r="E643" s="39">
        <v>1</v>
      </c>
      <c r="F643" s="39">
        <v>13194</v>
      </c>
    </row>
    <row r="644" spans="1:6" x14ac:dyDescent="0.2">
      <c r="A644" s="38" t="s">
        <v>35</v>
      </c>
      <c r="B644" s="38" t="s">
        <v>33</v>
      </c>
      <c r="C644" s="39">
        <v>13319</v>
      </c>
      <c r="D644" s="38" t="s">
        <v>27</v>
      </c>
      <c r="E644" s="39">
        <v>1</v>
      </c>
      <c r="F644" s="39">
        <v>13318</v>
      </c>
    </row>
    <row r="645" spans="1:6" x14ac:dyDescent="0.2">
      <c r="A645" s="38" t="s">
        <v>35</v>
      </c>
      <c r="B645" s="38" t="s">
        <v>33</v>
      </c>
      <c r="C645" s="39">
        <v>13339</v>
      </c>
      <c r="D645" s="38" t="s">
        <v>27</v>
      </c>
      <c r="E645" s="39">
        <v>1</v>
      </c>
      <c r="F645" s="39">
        <v>13323</v>
      </c>
    </row>
    <row r="646" spans="1:6" x14ac:dyDescent="0.2">
      <c r="A646" s="38" t="s">
        <v>35</v>
      </c>
      <c r="B646" s="38" t="s">
        <v>33</v>
      </c>
      <c r="C646" s="39">
        <v>13359</v>
      </c>
      <c r="D646" s="38" t="s">
        <v>27</v>
      </c>
      <c r="E646" s="39">
        <v>2</v>
      </c>
      <c r="F646" s="39">
        <v>26709</v>
      </c>
    </row>
    <row r="647" spans="1:6" x14ac:dyDescent="0.2">
      <c r="A647" s="38" t="s">
        <v>35</v>
      </c>
      <c r="B647" s="38" t="s">
        <v>33</v>
      </c>
      <c r="C647" s="39">
        <v>13379</v>
      </c>
      <c r="D647" s="38" t="s">
        <v>27</v>
      </c>
      <c r="E647" s="39">
        <v>2</v>
      </c>
      <c r="F647" s="39">
        <v>26732</v>
      </c>
    </row>
    <row r="648" spans="1:6" x14ac:dyDescent="0.2">
      <c r="A648" s="38" t="s">
        <v>35</v>
      </c>
      <c r="B648" s="38" t="s">
        <v>33</v>
      </c>
      <c r="C648" s="39">
        <v>13439</v>
      </c>
      <c r="D648" s="38" t="s">
        <v>27</v>
      </c>
      <c r="E648" s="39">
        <v>1</v>
      </c>
      <c r="F648" s="39">
        <v>13434</v>
      </c>
    </row>
    <row r="649" spans="1:6" x14ac:dyDescent="0.2">
      <c r="A649" s="38" t="s">
        <v>35</v>
      </c>
      <c r="B649" s="38" t="s">
        <v>33</v>
      </c>
      <c r="C649" s="39">
        <v>13459</v>
      </c>
      <c r="D649" s="38" t="s">
        <v>27</v>
      </c>
      <c r="E649" s="39">
        <v>2</v>
      </c>
      <c r="F649" s="39">
        <v>26887</v>
      </c>
    </row>
    <row r="650" spans="1:6" x14ac:dyDescent="0.2">
      <c r="A650" s="38" t="s">
        <v>35</v>
      </c>
      <c r="B650" s="38" t="s">
        <v>33</v>
      </c>
      <c r="C650" s="39">
        <v>13479</v>
      </c>
      <c r="D650" s="38" t="s">
        <v>27</v>
      </c>
      <c r="E650" s="39">
        <v>2</v>
      </c>
      <c r="F650" s="39">
        <v>26939</v>
      </c>
    </row>
    <row r="651" spans="1:6" x14ac:dyDescent="0.2">
      <c r="A651" s="38" t="s">
        <v>35</v>
      </c>
      <c r="B651" s="38" t="s">
        <v>33</v>
      </c>
      <c r="C651" s="39">
        <v>13499</v>
      </c>
      <c r="D651" s="38" t="s">
        <v>27</v>
      </c>
      <c r="E651" s="39">
        <v>2</v>
      </c>
      <c r="F651" s="39">
        <v>26989</v>
      </c>
    </row>
    <row r="652" spans="1:6" x14ac:dyDescent="0.2">
      <c r="A652" s="38" t="s">
        <v>35</v>
      </c>
      <c r="B652" s="38" t="s">
        <v>33</v>
      </c>
      <c r="C652" s="39">
        <v>13539</v>
      </c>
      <c r="D652" s="38" t="s">
        <v>27</v>
      </c>
      <c r="E652" s="39">
        <v>2</v>
      </c>
      <c r="F652" s="39">
        <v>27057</v>
      </c>
    </row>
    <row r="653" spans="1:6" x14ac:dyDescent="0.2">
      <c r="A653" s="38" t="s">
        <v>35</v>
      </c>
      <c r="B653" s="38" t="s">
        <v>33</v>
      </c>
      <c r="C653" s="39">
        <v>13579</v>
      </c>
      <c r="D653" s="38" t="s">
        <v>27</v>
      </c>
      <c r="E653" s="39">
        <v>2</v>
      </c>
      <c r="F653" s="39">
        <v>27128</v>
      </c>
    </row>
    <row r="654" spans="1:6" x14ac:dyDescent="0.2">
      <c r="A654" s="38" t="s">
        <v>35</v>
      </c>
      <c r="B654" s="38" t="s">
        <v>33</v>
      </c>
      <c r="C654" s="39">
        <v>13599</v>
      </c>
      <c r="D654" s="38" t="s">
        <v>27</v>
      </c>
      <c r="E654" s="39">
        <v>1</v>
      </c>
      <c r="F654" s="39">
        <v>13589</v>
      </c>
    </row>
    <row r="655" spans="1:6" x14ac:dyDescent="0.2">
      <c r="A655" s="38" t="s">
        <v>35</v>
      </c>
      <c r="B655" s="38" t="s">
        <v>33</v>
      </c>
      <c r="C655" s="39">
        <v>13659</v>
      </c>
      <c r="D655" s="38" t="s">
        <v>27</v>
      </c>
      <c r="E655" s="39">
        <v>3</v>
      </c>
      <c r="F655" s="39">
        <v>40950</v>
      </c>
    </row>
    <row r="656" spans="1:6" x14ac:dyDescent="0.2">
      <c r="A656" s="38" t="s">
        <v>35</v>
      </c>
      <c r="B656" s="38" t="s">
        <v>33</v>
      </c>
      <c r="C656" s="39">
        <v>13679</v>
      </c>
      <c r="D656" s="38" t="s">
        <v>27</v>
      </c>
      <c r="E656" s="39">
        <v>3</v>
      </c>
      <c r="F656" s="39">
        <v>41001</v>
      </c>
    </row>
    <row r="657" spans="1:6" x14ac:dyDescent="0.2">
      <c r="A657" s="38" t="s">
        <v>35</v>
      </c>
      <c r="B657" s="38" t="s">
        <v>33</v>
      </c>
      <c r="C657" s="39">
        <v>13699</v>
      </c>
      <c r="D657" s="38" t="s">
        <v>27</v>
      </c>
      <c r="E657" s="39">
        <v>1</v>
      </c>
      <c r="F657" s="39">
        <v>13697</v>
      </c>
    </row>
    <row r="658" spans="1:6" x14ac:dyDescent="0.2">
      <c r="A658" s="38" t="s">
        <v>35</v>
      </c>
      <c r="B658" s="38" t="s">
        <v>33</v>
      </c>
      <c r="C658" s="39">
        <v>13719</v>
      </c>
      <c r="D658" s="38" t="s">
        <v>27</v>
      </c>
      <c r="E658" s="39">
        <v>2</v>
      </c>
      <c r="F658" s="39">
        <v>27433</v>
      </c>
    </row>
    <row r="659" spans="1:6" x14ac:dyDescent="0.2">
      <c r="A659" s="38" t="s">
        <v>35</v>
      </c>
      <c r="B659" s="38" t="s">
        <v>33</v>
      </c>
      <c r="C659" s="39">
        <v>13759</v>
      </c>
      <c r="D659" s="38" t="s">
        <v>27</v>
      </c>
      <c r="E659" s="39">
        <v>1</v>
      </c>
      <c r="F659" s="39">
        <v>13743</v>
      </c>
    </row>
    <row r="660" spans="1:6" x14ac:dyDescent="0.2">
      <c r="A660" s="38" t="s">
        <v>35</v>
      </c>
      <c r="B660" s="38" t="s">
        <v>33</v>
      </c>
      <c r="C660" s="39">
        <v>13779</v>
      </c>
      <c r="D660" s="38" t="s">
        <v>27</v>
      </c>
      <c r="E660" s="39">
        <v>4</v>
      </c>
      <c r="F660" s="39">
        <v>55076</v>
      </c>
    </row>
    <row r="661" spans="1:6" x14ac:dyDescent="0.2">
      <c r="A661" s="38" t="s">
        <v>35</v>
      </c>
      <c r="B661" s="38" t="s">
        <v>33</v>
      </c>
      <c r="C661" s="39">
        <v>13799</v>
      </c>
      <c r="D661" s="38" t="s">
        <v>27</v>
      </c>
      <c r="E661" s="39">
        <v>2</v>
      </c>
      <c r="F661" s="39">
        <v>27585</v>
      </c>
    </row>
    <row r="662" spans="1:6" x14ac:dyDescent="0.2">
      <c r="A662" s="38" t="s">
        <v>35</v>
      </c>
      <c r="B662" s="38" t="s">
        <v>33</v>
      </c>
      <c r="C662" s="39">
        <v>13819</v>
      </c>
      <c r="D662" s="38" t="s">
        <v>27</v>
      </c>
      <c r="E662" s="39">
        <v>2</v>
      </c>
      <c r="F662" s="39">
        <v>27622</v>
      </c>
    </row>
    <row r="663" spans="1:6" x14ac:dyDescent="0.2">
      <c r="A663" s="38" t="s">
        <v>35</v>
      </c>
      <c r="B663" s="38" t="s">
        <v>33</v>
      </c>
      <c r="C663" s="39">
        <v>13879</v>
      </c>
      <c r="D663" s="38" t="s">
        <v>27</v>
      </c>
      <c r="E663" s="39">
        <v>1</v>
      </c>
      <c r="F663" s="39">
        <v>13875</v>
      </c>
    </row>
    <row r="664" spans="1:6" x14ac:dyDescent="0.2">
      <c r="A664" s="38" t="s">
        <v>35</v>
      </c>
      <c r="B664" s="38" t="s">
        <v>33</v>
      </c>
      <c r="C664" s="39">
        <v>13939</v>
      </c>
      <c r="D664" s="38" t="s">
        <v>27</v>
      </c>
      <c r="E664" s="39">
        <v>1</v>
      </c>
      <c r="F664" s="39">
        <v>13928</v>
      </c>
    </row>
    <row r="665" spans="1:6" x14ac:dyDescent="0.2">
      <c r="A665" s="38" t="s">
        <v>35</v>
      </c>
      <c r="B665" s="38" t="s">
        <v>33</v>
      </c>
      <c r="C665" s="39">
        <v>13979</v>
      </c>
      <c r="D665" s="38" t="s">
        <v>27</v>
      </c>
      <c r="E665" s="39">
        <v>2</v>
      </c>
      <c r="F665" s="39">
        <v>27938</v>
      </c>
    </row>
    <row r="666" spans="1:6" x14ac:dyDescent="0.2">
      <c r="A666" s="38" t="s">
        <v>35</v>
      </c>
      <c r="B666" s="38" t="s">
        <v>33</v>
      </c>
      <c r="C666" s="39">
        <v>14019</v>
      </c>
      <c r="D666" s="38" t="s">
        <v>27</v>
      </c>
      <c r="E666" s="39">
        <v>1</v>
      </c>
      <c r="F666" s="39">
        <v>14017</v>
      </c>
    </row>
    <row r="667" spans="1:6" x14ac:dyDescent="0.2">
      <c r="A667" s="38" t="s">
        <v>35</v>
      </c>
      <c r="B667" s="38" t="s">
        <v>33</v>
      </c>
      <c r="C667" s="39">
        <v>14039</v>
      </c>
      <c r="D667" s="38" t="s">
        <v>27</v>
      </c>
      <c r="E667" s="39">
        <v>1</v>
      </c>
      <c r="F667" s="39">
        <v>14034</v>
      </c>
    </row>
    <row r="668" spans="1:6" x14ac:dyDescent="0.2">
      <c r="A668" s="38" t="s">
        <v>35</v>
      </c>
      <c r="B668" s="38" t="s">
        <v>33</v>
      </c>
      <c r="C668" s="39">
        <v>14059</v>
      </c>
      <c r="D668" s="38" t="s">
        <v>27</v>
      </c>
      <c r="E668" s="39">
        <v>1</v>
      </c>
      <c r="F668" s="39">
        <v>14050</v>
      </c>
    </row>
    <row r="669" spans="1:6" x14ac:dyDescent="0.2">
      <c r="A669" s="38" t="s">
        <v>35</v>
      </c>
      <c r="B669" s="38" t="s">
        <v>33</v>
      </c>
      <c r="C669" s="39">
        <v>14139</v>
      </c>
      <c r="D669" s="38" t="s">
        <v>27</v>
      </c>
      <c r="E669" s="39">
        <v>2</v>
      </c>
      <c r="F669" s="39">
        <v>28247</v>
      </c>
    </row>
    <row r="670" spans="1:6" x14ac:dyDescent="0.2">
      <c r="A670" s="38" t="s">
        <v>35</v>
      </c>
      <c r="B670" s="38" t="s">
        <v>33</v>
      </c>
      <c r="C670" s="39">
        <v>14159</v>
      </c>
      <c r="D670" s="38" t="s">
        <v>27</v>
      </c>
      <c r="E670" s="39">
        <v>2</v>
      </c>
      <c r="F670" s="39">
        <v>28311</v>
      </c>
    </row>
    <row r="671" spans="1:6" x14ac:dyDescent="0.2">
      <c r="A671" s="38" t="s">
        <v>35</v>
      </c>
      <c r="B671" s="38" t="s">
        <v>33</v>
      </c>
      <c r="C671" s="39">
        <v>14199</v>
      </c>
      <c r="D671" s="38" t="s">
        <v>27</v>
      </c>
      <c r="E671" s="39">
        <v>1</v>
      </c>
      <c r="F671" s="39">
        <v>14185</v>
      </c>
    </row>
    <row r="672" spans="1:6" x14ac:dyDescent="0.2">
      <c r="A672" s="38" t="s">
        <v>35</v>
      </c>
      <c r="B672" s="38" t="s">
        <v>33</v>
      </c>
      <c r="C672" s="39">
        <v>14219</v>
      </c>
      <c r="D672" s="38" t="s">
        <v>27</v>
      </c>
      <c r="E672" s="39">
        <v>1</v>
      </c>
      <c r="F672" s="39">
        <v>14203</v>
      </c>
    </row>
    <row r="673" spans="1:6" x14ac:dyDescent="0.2">
      <c r="A673" s="38" t="s">
        <v>35</v>
      </c>
      <c r="B673" s="38" t="s">
        <v>33</v>
      </c>
      <c r="C673" s="39">
        <v>14239</v>
      </c>
      <c r="D673" s="38" t="s">
        <v>27</v>
      </c>
      <c r="E673" s="39">
        <v>3</v>
      </c>
      <c r="F673" s="39">
        <v>42693</v>
      </c>
    </row>
    <row r="674" spans="1:6" x14ac:dyDescent="0.2">
      <c r="A674" s="38" t="s">
        <v>35</v>
      </c>
      <c r="B674" s="38" t="s">
        <v>33</v>
      </c>
      <c r="C674" s="39">
        <v>14259</v>
      </c>
      <c r="D674" s="38" t="s">
        <v>27</v>
      </c>
      <c r="E674" s="39">
        <v>1</v>
      </c>
      <c r="F674" s="39">
        <v>14254</v>
      </c>
    </row>
    <row r="675" spans="1:6" x14ac:dyDescent="0.2">
      <c r="A675" s="38" t="s">
        <v>35</v>
      </c>
      <c r="B675" s="38" t="s">
        <v>33</v>
      </c>
      <c r="C675" s="39">
        <v>14339</v>
      </c>
      <c r="D675" s="38" t="s">
        <v>27</v>
      </c>
      <c r="E675" s="39">
        <v>1</v>
      </c>
      <c r="F675" s="39">
        <v>14328</v>
      </c>
    </row>
    <row r="676" spans="1:6" x14ac:dyDescent="0.2">
      <c r="A676" s="38" t="s">
        <v>35</v>
      </c>
      <c r="B676" s="38" t="s">
        <v>33</v>
      </c>
      <c r="C676" s="39">
        <v>14399</v>
      </c>
      <c r="D676" s="38" t="s">
        <v>27</v>
      </c>
      <c r="E676" s="39">
        <v>2</v>
      </c>
      <c r="F676" s="39">
        <v>28763</v>
      </c>
    </row>
    <row r="677" spans="1:6" x14ac:dyDescent="0.2">
      <c r="A677" s="38" t="s">
        <v>35</v>
      </c>
      <c r="B677" s="38" t="s">
        <v>33</v>
      </c>
      <c r="C677" s="39">
        <v>14439</v>
      </c>
      <c r="D677" s="38" t="s">
        <v>27</v>
      </c>
      <c r="E677" s="39">
        <v>2</v>
      </c>
      <c r="F677" s="39">
        <v>28860</v>
      </c>
    </row>
    <row r="678" spans="1:6" x14ac:dyDescent="0.2">
      <c r="A678" s="38" t="s">
        <v>35</v>
      </c>
      <c r="B678" s="38" t="s">
        <v>33</v>
      </c>
      <c r="C678" s="39">
        <v>14479</v>
      </c>
      <c r="D678" s="38" t="s">
        <v>27</v>
      </c>
      <c r="E678" s="39">
        <v>1</v>
      </c>
      <c r="F678" s="39">
        <v>14460</v>
      </c>
    </row>
    <row r="679" spans="1:6" x14ac:dyDescent="0.2">
      <c r="A679" s="38" t="s">
        <v>35</v>
      </c>
      <c r="B679" s="38" t="s">
        <v>33</v>
      </c>
      <c r="C679" s="39">
        <v>14499</v>
      </c>
      <c r="D679" s="38" t="s">
        <v>27</v>
      </c>
      <c r="E679" s="39">
        <v>2</v>
      </c>
      <c r="F679" s="39">
        <v>28981</v>
      </c>
    </row>
    <row r="680" spans="1:6" x14ac:dyDescent="0.2">
      <c r="A680" s="38" t="s">
        <v>35</v>
      </c>
      <c r="B680" s="38" t="s">
        <v>33</v>
      </c>
      <c r="C680" s="39">
        <v>14519</v>
      </c>
      <c r="D680" s="38" t="s">
        <v>27</v>
      </c>
      <c r="E680" s="39">
        <v>3</v>
      </c>
      <c r="F680" s="39">
        <v>43512</v>
      </c>
    </row>
    <row r="681" spans="1:6" x14ac:dyDescent="0.2">
      <c r="A681" s="38" t="s">
        <v>35</v>
      </c>
      <c r="B681" s="38" t="s">
        <v>33</v>
      </c>
      <c r="C681" s="39">
        <v>14559</v>
      </c>
      <c r="D681" s="38" t="s">
        <v>27</v>
      </c>
      <c r="E681" s="39">
        <v>1</v>
      </c>
      <c r="F681" s="39">
        <v>14557</v>
      </c>
    </row>
    <row r="682" spans="1:6" x14ac:dyDescent="0.2">
      <c r="A682" s="38" t="s">
        <v>35</v>
      </c>
      <c r="B682" s="38" t="s">
        <v>33</v>
      </c>
      <c r="C682" s="39">
        <v>14639</v>
      </c>
      <c r="D682" s="38" t="s">
        <v>27</v>
      </c>
      <c r="E682" s="39">
        <v>2</v>
      </c>
      <c r="F682" s="39">
        <v>29251</v>
      </c>
    </row>
    <row r="683" spans="1:6" x14ac:dyDescent="0.2">
      <c r="A683" s="38" t="s">
        <v>35</v>
      </c>
      <c r="B683" s="38" t="s">
        <v>33</v>
      </c>
      <c r="C683" s="39">
        <v>14659</v>
      </c>
      <c r="D683" s="38" t="s">
        <v>27</v>
      </c>
      <c r="E683" s="39">
        <v>2</v>
      </c>
      <c r="F683" s="39">
        <v>29294</v>
      </c>
    </row>
    <row r="684" spans="1:6" x14ac:dyDescent="0.2">
      <c r="A684" s="38" t="s">
        <v>35</v>
      </c>
      <c r="B684" s="38" t="s">
        <v>33</v>
      </c>
      <c r="C684" s="39">
        <v>14739</v>
      </c>
      <c r="D684" s="38" t="s">
        <v>27</v>
      </c>
      <c r="E684" s="39">
        <v>1</v>
      </c>
      <c r="F684" s="39">
        <v>14734</v>
      </c>
    </row>
    <row r="685" spans="1:6" x14ac:dyDescent="0.2">
      <c r="A685" s="38" t="s">
        <v>35</v>
      </c>
      <c r="B685" s="38" t="s">
        <v>33</v>
      </c>
      <c r="C685" s="39">
        <v>14759</v>
      </c>
      <c r="D685" s="38" t="s">
        <v>27</v>
      </c>
      <c r="E685" s="39">
        <v>2</v>
      </c>
      <c r="F685" s="39">
        <v>29512</v>
      </c>
    </row>
    <row r="686" spans="1:6" x14ac:dyDescent="0.2">
      <c r="A686" s="38" t="s">
        <v>35</v>
      </c>
      <c r="B686" s="38" t="s">
        <v>33</v>
      </c>
      <c r="C686" s="39">
        <v>14779</v>
      </c>
      <c r="D686" s="38" t="s">
        <v>27</v>
      </c>
      <c r="E686" s="39">
        <v>1</v>
      </c>
      <c r="F686" s="39">
        <v>14766</v>
      </c>
    </row>
    <row r="687" spans="1:6" x14ac:dyDescent="0.2">
      <c r="A687" s="38" t="s">
        <v>35</v>
      </c>
      <c r="B687" s="38" t="s">
        <v>33</v>
      </c>
      <c r="C687" s="39">
        <v>14819</v>
      </c>
      <c r="D687" s="38" t="s">
        <v>27</v>
      </c>
      <c r="E687" s="39">
        <v>1</v>
      </c>
      <c r="F687" s="39">
        <v>14802</v>
      </c>
    </row>
    <row r="688" spans="1:6" x14ac:dyDescent="0.2">
      <c r="A688" s="38" t="s">
        <v>35</v>
      </c>
      <c r="B688" s="38" t="s">
        <v>33</v>
      </c>
      <c r="C688" s="39">
        <v>14839</v>
      </c>
      <c r="D688" s="38" t="s">
        <v>27</v>
      </c>
      <c r="E688" s="39">
        <v>3</v>
      </c>
      <c r="F688" s="39">
        <v>44480</v>
      </c>
    </row>
    <row r="689" spans="1:6" x14ac:dyDescent="0.2">
      <c r="A689" s="38" t="s">
        <v>35</v>
      </c>
      <c r="B689" s="38" t="s">
        <v>33</v>
      </c>
      <c r="C689" s="39">
        <v>14859</v>
      </c>
      <c r="D689" s="38" t="s">
        <v>27</v>
      </c>
      <c r="E689" s="39">
        <v>2</v>
      </c>
      <c r="F689" s="39">
        <v>29695</v>
      </c>
    </row>
    <row r="690" spans="1:6" x14ac:dyDescent="0.2">
      <c r="A690" s="38" t="s">
        <v>35</v>
      </c>
      <c r="B690" s="38" t="s">
        <v>33</v>
      </c>
      <c r="C690" s="39">
        <v>14919</v>
      </c>
      <c r="D690" s="38" t="s">
        <v>27</v>
      </c>
      <c r="E690" s="39">
        <v>1</v>
      </c>
      <c r="F690" s="39">
        <v>14907</v>
      </c>
    </row>
    <row r="691" spans="1:6" x14ac:dyDescent="0.2">
      <c r="A691" s="38" t="s">
        <v>35</v>
      </c>
      <c r="B691" s="38" t="s">
        <v>33</v>
      </c>
      <c r="C691" s="39">
        <v>14939</v>
      </c>
      <c r="D691" s="38" t="s">
        <v>27</v>
      </c>
      <c r="E691" s="39">
        <v>1</v>
      </c>
      <c r="F691" s="39">
        <v>14922</v>
      </c>
    </row>
    <row r="692" spans="1:6" x14ac:dyDescent="0.2">
      <c r="A692" s="38" t="s">
        <v>35</v>
      </c>
      <c r="B692" s="38" t="s">
        <v>33</v>
      </c>
      <c r="C692" s="39">
        <v>14959</v>
      </c>
      <c r="D692" s="38" t="s">
        <v>27</v>
      </c>
      <c r="E692" s="39">
        <v>1</v>
      </c>
      <c r="F692" s="39">
        <v>14959</v>
      </c>
    </row>
    <row r="693" spans="1:6" x14ac:dyDescent="0.2">
      <c r="A693" s="38" t="s">
        <v>35</v>
      </c>
      <c r="B693" s="38" t="s">
        <v>33</v>
      </c>
      <c r="C693" s="39">
        <v>14979</v>
      </c>
      <c r="D693" s="38" t="s">
        <v>27</v>
      </c>
      <c r="E693" s="39">
        <v>1</v>
      </c>
      <c r="F693" s="39">
        <v>14966</v>
      </c>
    </row>
    <row r="694" spans="1:6" x14ac:dyDescent="0.2">
      <c r="A694" s="38" t="s">
        <v>35</v>
      </c>
      <c r="B694" s="38" t="s">
        <v>33</v>
      </c>
      <c r="C694" s="39">
        <v>15039</v>
      </c>
      <c r="D694" s="38" t="s">
        <v>27</v>
      </c>
      <c r="E694" s="39">
        <v>1</v>
      </c>
      <c r="F694" s="39">
        <v>15033</v>
      </c>
    </row>
    <row r="695" spans="1:6" x14ac:dyDescent="0.2">
      <c r="A695" s="38" t="s">
        <v>35</v>
      </c>
      <c r="B695" s="38" t="s">
        <v>33</v>
      </c>
      <c r="C695" s="39">
        <v>15079</v>
      </c>
      <c r="D695" s="38" t="s">
        <v>27</v>
      </c>
      <c r="E695" s="39">
        <v>1</v>
      </c>
      <c r="F695" s="39">
        <v>15078</v>
      </c>
    </row>
    <row r="696" spans="1:6" x14ac:dyDescent="0.2">
      <c r="A696" s="38" t="s">
        <v>35</v>
      </c>
      <c r="B696" s="38" t="s">
        <v>33</v>
      </c>
      <c r="C696" s="39">
        <v>15119</v>
      </c>
      <c r="D696" s="38" t="s">
        <v>27</v>
      </c>
      <c r="E696" s="39">
        <v>2</v>
      </c>
      <c r="F696" s="39">
        <v>30221</v>
      </c>
    </row>
    <row r="697" spans="1:6" x14ac:dyDescent="0.2">
      <c r="A697" s="38" t="s">
        <v>35</v>
      </c>
      <c r="B697" s="38" t="s">
        <v>33</v>
      </c>
      <c r="C697" s="39">
        <v>15159</v>
      </c>
      <c r="D697" s="38" t="s">
        <v>27</v>
      </c>
      <c r="E697" s="39">
        <v>1</v>
      </c>
      <c r="F697" s="39">
        <v>15159</v>
      </c>
    </row>
    <row r="698" spans="1:6" x14ac:dyDescent="0.2">
      <c r="A698" s="38" t="s">
        <v>35</v>
      </c>
      <c r="B698" s="38" t="s">
        <v>33</v>
      </c>
      <c r="C698" s="39">
        <v>15199</v>
      </c>
      <c r="D698" s="38" t="s">
        <v>27</v>
      </c>
      <c r="E698" s="39">
        <v>1</v>
      </c>
      <c r="F698" s="39">
        <v>15190</v>
      </c>
    </row>
    <row r="699" spans="1:6" x14ac:dyDescent="0.2">
      <c r="A699" s="38" t="s">
        <v>35</v>
      </c>
      <c r="B699" s="38" t="s">
        <v>33</v>
      </c>
      <c r="C699" s="39">
        <v>15219</v>
      </c>
      <c r="D699" s="38" t="s">
        <v>27</v>
      </c>
      <c r="E699" s="39">
        <v>2</v>
      </c>
      <c r="F699" s="39">
        <v>30408</v>
      </c>
    </row>
    <row r="700" spans="1:6" x14ac:dyDescent="0.2">
      <c r="A700" s="38" t="s">
        <v>35</v>
      </c>
      <c r="B700" s="38" t="s">
        <v>33</v>
      </c>
      <c r="C700" s="39">
        <v>15239</v>
      </c>
      <c r="D700" s="38" t="s">
        <v>27</v>
      </c>
      <c r="E700" s="39">
        <v>1</v>
      </c>
      <c r="F700" s="39">
        <v>15230</v>
      </c>
    </row>
    <row r="701" spans="1:6" x14ac:dyDescent="0.2">
      <c r="A701" s="38" t="s">
        <v>35</v>
      </c>
      <c r="B701" s="38" t="s">
        <v>33</v>
      </c>
      <c r="C701" s="39">
        <v>15279</v>
      </c>
      <c r="D701" s="38" t="s">
        <v>27</v>
      </c>
      <c r="E701" s="39">
        <v>1</v>
      </c>
      <c r="F701" s="39">
        <v>15267</v>
      </c>
    </row>
    <row r="702" spans="1:6" x14ac:dyDescent="0.2">
      <c r="A702" s="38" t="s">
        <v>35</v>
      </c>
      <c r="B702" s="38" t="s">
        <v>33</v>
      </c>
      <c r="C702" s="39">
        <v>15319</v>
      </c>
      <c r="D702" s="38" t="s">
        <v>27</v>
      </c>
      <c r="E702" s="39">
        <v>5</v>
      </c>
      <c r="F702" s="39">
        <v>76553</v>
      </c>
    </row>
    <row r="703" spans="1:6" x14ac:dyDescent="0.2">
      <c r="A703" s="38" t="s">
        <v>35</v>
      </c>
      <c r="B703" s="38" t="s">
        <v>33</v>
      </c>
      <c r="C703" s="39">
        <v>15339</v>
      </c>
      <c r="D703" s="38" t="s">
        <v>27</v>
      </c>
      <c r="E703" s="39">
        <v>1</v>
      </c>
      <c r="F703" s="39">
        <v>15322</v>
      </c>
    </row>
    <row r="704" spans="1:6" x14ac:dyDescent="0.2">
      <c r="A704" s="38" t="s">
        <v>35</v>
      </c>
      <c r="B704" s="38" t="s">
        <v>33</v>
      </c>
      <c r="C704" s="39">
        <v>15359</v>
      </c>
      <c r="D704" s="38" t="s">
        <v>27</v>
      </c>
      <c r="E704" s="39">
        <v>1</v>
      </c>
      <c r="F704" s="39">
        <v>15341</v>
      </c>
    </row>
    <row r="705" spans="1:6" x14ac:dyDescent="0.2">
      <c r="A705" s="38" t="s">
        <v>35</v>
      </c>
      <c r="B705" s="38" t="s">
        <v>33</v>
      </c>
      <c r="C705" s="39">
        <v>15379</v>
      </c>
      <c r="D705" s="38" t="s">
        <v>27</v>
      </c>
      <c r="E705" s="39">
        <v>1</v>
      </c>
      <c r="F705" s="39">
        <v>15363</v>
      </c>
    </row>
    <row r="706" spans="1:6" x14ac:dyDescent="0.2">
      <c r="A706" s="38" t="s">
        <v>35</v>
      </c>
      <c r="B706" s="38" t="s">
        <v>33</v>
      </c>
      <c r="C706" s="39">
        <v>15419</v>
      </c>
      <c r="D706" s="38" t="s">
        <v>27</v>
      </c>
      <c r="E706" s="39">
        <v>1</v>
      </c>
      <c r="F706" s="39">
        <v>15401</v>
      </c>
    </row>
    <row r="707" spans="1:6" x14ac:dyDescent="0.2">
      <c r="A707" s="38" t="s">
        <v>35</v>
      </c>
      <c r="B707" s="38" t="s">
        <v>33</v>
      </c>
      <c r="C707" s="39">
        <v>15439</v>
      </c>
      <c r="D707" s="38" t="s">
        <v>27</v>
      </c>
      <c r="E707" s="39">
        <v>1</v>
      </c>
      <c r="F707" s="39">
        <v>15423</v>
      </c>
    </row>
    <row r="708" spans="1:6" x14ac:dyDescent="0.2">
      <c r="A708" s="38" t="s">
        <v>35</v>
      </c>
      <c r="B708" s="38" t="s">
        <v>33</v>
      </c>
      <c r="C708" s="39">
        <v>15459</v>
      </c>
      <c r="D708" s="38" t="s">
        <v>27</v>
      </c>
      <c r="E708" s="39">
        <v>3</v>
      </c>
      <c r="F708" s="39">
        <v>46352</v>
      </c>
    </row>
    <row r="709" spans="1:6" x14ac:dyDescent="0.2">
      <c r="A709" s="38" t="s">
        <v>35</v>
      </c>
      <c r="B709" s="38" t="s">
        <v>33</v>
      </c>
      <c r="C709" s="39">
        <v>15479</v>
      </c>
      <c r="D709" s="38" t="s">
        <v>27</v>
      </c>
      <c r="E709" s="39">
        <v>1</v>
      </c>
      <c r="F709" s="39">
        <v>15463</v>
      </c>
    </row>
    <row r="710" spans="1:6" x14ac:dyDescent="0.2">
      <c r="A710" s="38" t="s">
        <v>35</v>
      </c>
      <c r="B710" s="38" t="s">
        <v>33</v>
      </c>
      <c r="C710" s="39">
        <v>15499</v>
      </c>
      <c r="D710" s="38" t="s">
        <v>27</v>
      </c>
      <c r="E710" s="39">
        <v>3</v>
      </c>
      <c r="F710" s="39">
        <v>46459</v>
      </c>
    </row>
    <row r="711" spans="1:6" x14ac:dyDescent="0.2">
      <c r="A711" s="38" t="s">
        <v>35</v>
      </c>
      <c r="B711" s="38" t="s">
        <v>33</v>
      </c>
      <c r="C711" s="39">
        <v>15539</v>
      </c>
      <c r="D711" s="38" t="s">
        <v>27</v>
      </c>
      <c r="E711" s="39">
        <v>1</v>
      </c>
      <c r="F711" s="39">
        <v>15537</v>
      </c>
    </row>
    <row r="712" spans="1:6" x14ac:dyDescent="0.2">
      <c r="A712" s="38" t="s">
        <v>35</v>
      </c>
      <c r="B712" s="38" t="s">
        <v>33</v>
      </c>
      <c r="C712" s="39">
        <v>15619</v>
      </c>
      <c r="D712" s="38" t="s">
        <v>27</v>
      </c>
      <c r="E712" s="39">
        <v>1</v>
      </c>
      <c r="F712" s="39">
        <v>15613</v>
      </c>
    </row>
    <row r="713" spans="1:6" x14ac:dyDescent="0.2">
      <c r="A713" s="38" t="s">
        <v>35</v>
      </c>
      <c r="B713" s="38" t="s">
        <v>33</v>
      </c>
      <c r="C713" s="39">
        <v>15639</v>
      </c>
      <c r="D713" s="38" t="s">
        <v>27</v>
      </c>
      <c r="E713" s="39">
        <v>1</v>
      </c>
      <c r="F713" s="39">
        <v>15630</v>
      </c>
    </row>
    <row r="714" spans="1:6" x14ac:dyDescent="0.2">
      <c r="A714" s="38" t="s">
        <v>35</v>
      </c>
      <c r="B714" s="38" t="s">
        <v>33</v>
      </c>
      <c r="C714" s="39">
        <v>15659</v>
      </c>
      <c r="D714" s="38" t="s">
        <v>27</v>
      </c>
      <c r="E714" s="39">
        <v>1</v>
      </c>
      <c r="F714" s="39">
        <v>15657</v>
      </c>
    </row>
    <row r="715" spans="1:6" x14ac:dyDescent="0.2">
      <c r="A715" s="38" t="s">
        <v>35</v>
      </c>
      <c r="B715" s="38" t="s">
        <v>33</v>
      </c>
      <c r="C715" s="39">
        <v>15719</v>
      </c>
      <c r="D715" s="38" t="s">
        <v>27</v>
      </c>
      <c r="E715" s="39">
        <v>2</v>
      </c>
      <c r="F715" s="39">
        <v>31416</v>
      </c>
    </row>
    <row r="716" spans="1:6" x14ac:dyDescent="0.2">
      <c r="A716" s="38" t="s">
        <v>35</v>
      </c>
      <c r="B716" s="38" t="s">
        <v>33</v>
      </c>
      <c r="C716" s="39">
        <v>15759</v>
      </c>
      <c r="D716" s="38" t="s">
        <v>27</v>
      </c>
      <c r="E716" s="39">
        <v>2</v>
      </c>
      <c r="F716" s="39">
        <v>31495</v>
      </c>
    </row>
    <row r="717" spans="1:6" x14ac:dyDescent="0.2">
      <c r="A717" s="38" t="s">
        <v>35</v>
      </c>
      <c r="B717" s="38" t="s">
        <v>33</v>
      </c>
      <c r="C717" s="39">
        <v>15779</v>
      </c>
      <c r="D717" s="38" t="s">
        <v>27</v>
      </c>
      <c r="E717" s="39">
        <v>1</v>
      </c>
      <c r="F717" s="39">
        <v>15774</v>
      </c>
    </row>
    <row r="718" spans="1:6" x14ac:dyDescent="0.2">
      <c r="A718" s="38" t="s">
        <v>35</v>
      </c>
      <c r="B718" s="38" t="s">
        <v>33</v>
      </c>
      <c r="C718" s="39">
        <v>15799</v>
      </c>
      <c r="D718" s="38" t="s">
        <v>27</v>
      </c>
      <c r="E718" s="39">
        <v>2</v>
      </c>
      <c r="F718" s="39">
        <v>31575</v>
      </c>
    </row>
    <row r="719" spans="1:6" x14ac:dyDescent="0.2">
      <c r="A719" s="38" t="s">
        <v>35</v>
      </c>
      <c r="B719" s="38" t="s">
        <v>33</v>
      </c>
      <c r="C719" s="39">
        <v>15819</v>
      </c>
      <c r="D719" s="38" t="s">
        <v>27</v>
      </c>
      <c r="E719" s="39">
        <v>2</v>
      </c>
      <c r="F719" s="39">
        <v>31612</v>
      </c>
    </row>
    <row r="720" spans="1:6" x14ac:dyDescent="0.2">
      <c r="A720" s="38" t="s">
        <v>35</v>
      </c>
      <c r="B720" s="38" t="s">
        <v>33</v>
      </c>
      <c r="C720" s="39">
        <v>15859</v>
      </c>
      <c r="D720" s="38" t="s">
        <v>27</v>
      </c>
      <c r="E720" s="39">
        <v>1</v>
      </c>
      <c r="F720" s="39">
        <v>15840</v>
      </c>
    </row>
    <row r="721" spans="1:6" x14ac:dyDescent="0.2">
      <c r="A721" s="38" t="s">
        <v>35</v>
      </c>
      <c r="B721" s="38" t="s">
        <v>33</v>
      </c>
      <c r="C721" s="39">
        <v>15959</v>
      </c>
      <c r="D721" s="38" t="s">
        <v>27</v>
      </c>
      <c r="E721" s="39">
        <v>1</v>
      </c>
      <c r="F721" s="39">
        <v>15943</v>
      </c>
    </row>
    <row r="722" spans="1:6" x14ac:dyDescent="0.2">
      <c r="A722" s="38" t="s">
        <v>35</v>
      </c>
      <c r="B722" s="38" t="s">
        <v>33</v>
      </c>
      <c r="C722" s="39">
        <v>15979</v>
      </c>
      <c r="D722" s="38" t="s">
        <v>27</v>
      </c>
      <c r="E722" s="39">
        <v>2</v>
      </c>
      <c r="F722" s="39">
        <v>31947</v>
      </c>
    </row>
    <row r="723" spans="1:6" x14ac:dyDescent="0.2">
      <c r="A723" s="38" t="s">
        <v>35</v>
      </c>
      <c r="B723" s="38" t="s">
        <v>33</v>
      </c>
      <c r="C723" s="39">
        <v>15999</v>
      </c>
      <c r="D723" s="38" t="s">
        <v>27</v>
      </c>
      <c r="E723" s="39">
        <v>1</v>
      </c>
      <c r="F723" s="39">
        <v>15990</v>
      </c>
    </row>
    <row r="724" spans="1:6" x14ac:dyDescent="0.2">
      <c r="A724" s="38" t="s">
        <v>35</v>
      </c>
      <c r="B724" s="38" t="s">
        <v>33</v>
      </c>
      <c r="C724" s="39">
        <v>16039</v>
      </c>
      <c r="D724" s="38" t="s">
        <v>27</v>
      </c>
      <c r="E724" s="39">
        <v>1</v>
      </c>
      <c r="F724" s="39">
        <v>16026</v>
      </c>
    </row>
    <row r="725" spans="1:6" x14ac:dyDescent="0.2">
      <c r="A725" s="38" t="s">
        <v>35</v>
      </c>
      <c r="B725" s="38" t="s">
        <v>33</v>
      </c>
      <c r="C725" s="39">
        <v>16059</v>
      </c>
      <c r="D725" s="38" t="s">
        <v>27</v>
      </c>
      <c r="E725" s="39">
        <v>2</v>
      </c>
      <c r="F725" s="39">
        <v>32099</v>
      </c>
    </row>
    <row r="726" spans="1:6" x14ac:dyDescent="0.2">
      <c r="A726" s="38" t="s">
        <v>35</v>
      </c>
      <c r="B726" s="38" t="s">
        <v>33</v>
      </c>
      <c r="C726" s="39">
        <v>16099</v>
      </c>
      <c r="D726" s="38" t="s">
        <v>27</v>
      </c>
      <c r="E726" s="39">
        <v>1</v>
      </c>
      <c r="F726" s="39">
        <v>16091</v>
      </c>
    </row>
    <row r="727" spans="1:6" x14ac:dyDescent="0.2">
      <c r="A727" s="38" t="s">
        <v>35</v>
      </c>
      <c r="B727" s="38" t="s">
        <v>33</v>
      </c>
      <c r="C727" s="39">
        <v>16139</v>
      </c>
      <c r="D727" s="38" t="s">
        <v>27</v>
      </c>
      <c r="E727" s="39">
        <v>2</v>
      </c>
      <c r="F727" s="39">
        <v>32251</v>
      </c>
    </row>
    <row r="728" spans="1:6" x14ac:dyDescent="0.2">
      <c r="A728" s="38" t="s">
        <v>35</v>
      </c>
      <c r="B728" s="38" t="s">
        <v>33</v>
      </c>
      <c r="C728" s="39">
        <v>16159</v>
      </c>
      <c r="D728" s="38" t="s">
        <v>27</v>
      </c>
      <c r="E728" s="39">
        <v>2</v>
      </c>
      <c r="F728" s="39">
        <v>32283</v>
      </c>
    </row>
    <row r="729" spans="1:6" x14ac:dyDescent="0.2">
      <c r="A729" s="38" t="s">
        <v>35</v>
      </c>
      <c r="B729" s="38" t="s">
        <v>33</v>
      </c>
      <c r="C729" s="39">
        <v>16179</v>
      </c>
      <c r="D729" s="38" t="s">
        <v>27</v>
      </c>
      <c r="E729" s="39">
        <v>1</v>
      </c>
      <c r="F729" s="39">
        <v>16175</v>
      </c>
    </row>
    <row r="730" spans="1:6" x14ac:dyDescent="0.2">
      <c r="A730" s="38" t="s">
        <v>35</v>
      </c>
      <c r="B730" s="38" t="s">
        <v>33</v>
      </c>
      <c r="C730" s="39">
        <v>16199</v>
      </c>
      <c r="D730" s="38" t="s">
        <v>27</v>
      </c>
      <c r="E730" s="39">
        <v>1</v>
      </c>
      <c r="F730" s="39">
        <v>16191</v>
      </c>
    </row>
    <row r="731" spans="1:6" x14ac:dyDescent="0.2">
      <c r="A731" s="38" t="s">
        <v>35</v>
      </c>
      <c r="B731" s="38" t="s">
        <v>33</v>
      </c>
      <c r="C731" s="39">
        <v>16219</v>
      </c>
      <c r="D731" s="38" t="s">
        <v>27</v>
      </c>
      <c r="E731" s="39">
        <v>1</v>
      </c>
      <c r="F731" s="39">
        <v>16210</v>
      </c>
    </row>
    <row r="732" spans="1:6" x14ac:dyDescent="0.2">
      <c r="A732" s="38" t="s">
        <v>35</v>
      </c>
      <c r="B732" s="38" t="s">
        <v>33</v>
      </c>
      <c r="C732" s="39">
        <v>16239</v>
      </c>
      <c r="D732" s="38" t="s">
        <v>27</v>
      </c>
      <c r="E732" s="39">
        <v>1</v>
      </c>
      <c r="F732" s="39">
        <v>16234</v>
      </c>
    </row>
    <row r="733" spans="1:6" x14ac:dyDescent="0.2">
      <c r="A733" s="38" t="s">
        <v>35</v>
      </c>
      <c r="B733" s="38" t="s">
        <v>33</v>
      </c>
      <c r="C733" s="39">
        <v>16259</v>
      </c>
      <c r="D733" s="38" t="s">
        <v>27</v>
      </c>
      <c r="E733" s="39">
        <v>1</v>
      </c>
      <c r="F733" s="39">
        <v>16251</v>
      </c>
    </row>
    <row r="734" spans="1:6" x14ac:dyDescent="0.2">
      <c r="A734" s="38" t="s">
        <v>35</v>
      </c>
      <c r="B734" s="38" t="s">
        <v>33</v>
      </c>
      <c r="C734" s="39">
        <v>16299</v>
      </c>
      <c r="D734" s="38" t="s">
        <v>27</v>
      </c>
      <c r="E734" s="39">
        <v>1</v>
      </c>
      <c r="F734" s="39">
        <v>16281</v>
      </c>
    </row>
    <row r="735" spans="1:6" x14ac:dyDescent="0.2">
      <c r="A735" s="38" t="s">
        <v>35</v>
      </c>
      <c r="B735" s="38" t="s">
        <v>33</v>
      </c>
      <c r="C735" s="39">
        <v>16359</v>
      </c>
      <c r="D735" s="38" t="s">
        <v>27</v>
      </c>
      <c r="E735" s="39">
        <v>1</v>
      </c>
      <c r="F735" s="39">
        <v>16354</v>
      </c>
    </row>
    <row r="736" spans="1:6" x14ac:dyDescent="0.2">
      <c r="A736" s="38" t="s">
        <v>35</v>
      </c>
      <c r="B736" s="38" t="s">
        <v>33</v>
      </c>
      <c r="C736" s="39">
        <v>16419</v>
      </c>
      <c r="D736" s="38" t="s">
        <v>27</v>
      </c>
      <c r="E736" s="39">
        <v>1</v>
      </c>
      <c r="F736" s="39">
        <v>16416</v>
      </c>
    </row>
    <row r="737" spans="1:6" x14ac:dyDescent="0.2">
      <c r="A737" s="38" t="s">
        <v>35</v>
      </c>
      <c r="B737" s="38" t="s">
        <v>33</v>
      </c>
      <c r="C737" s="39">
        <v>16439</v>
      </c>
      <c r="D737" s="38" t="s">
        <v>27</v>
      </c>
      <c r="E737" s="39">
        <v>1</v>
      </c>
      <c r="F737" s="39">
        <v>16435</v>
      </c>
    </row>
    <row r="738" spans="1:6" x14ac:dyDescent="0.2">
      <c r="A738" s="38" t="s">
        <v>35</v>
      </c>
      <c r="B738" s="38" t="s">
        <v>33</v>
      </c>
      <c r="C738" s="39">
        <v>16459</v>
      </c>
      <c r="D738" s="38" t="s">
        <v>27</v>
      </c>
      <c r="E738" s="39">
        <v>1</v>
      </c>
      <c r="F738" s="39">
        <v>16455</v>
      </c>
    </row>
    <row r="739" spans="1:6" x14ac:dyDescent="0.2">
      <c r="A739" s="38" t="s">
        <v>35</v>
      </c>
      <c r="B739" s="38" t="s">
        <v>33</v>
      </c>
      <c r="C739" s="39">
        <v>16479</v>
      </c>
      <c r="D739" s="38" t="s">
        <v>27</v>
      </c>
      <c r="E739" s="39">
        <v>1</v>
      </c>
      <c r="F739" s="39">
        <v>16470</v>
      </c>
    </row>
    <row r="740" spans="1:6" x14ac:dyDescent="0.2">
      <c r="A740" s="38" t="s">
        <v>35</v>
      </c>
      <c r="B740" s="38" t="s">
        <v>33</v>
      </c>
      <c r="C740" s="39">
        <v>16499</v>
      </c>
      <c r="D740" s="38" t="s">
        <v>27</v>
      </c>
      <c r="E740" s="39">
        <v>1</v>
      </c>
      <c r="F740" s="39">
        <v>16485</v>
      </c>
    </row>
    <row r="741" spans="1:6" x14ac:dyDescent="0.2">
      <c r="A741" s="38" t="s">
        <v>35</v>
      </c>
      <c r="B741" s="38" t="s">
        <v>33</v>
      </c>
      <c r="C741" s="39">
        <v>16519</v>
      </c>
      <c r="D741" s="38" t="s">
        <v>27</v>
      </c>
      <c r="E741" s="39">
        <v>2</v>
      </c>
      <c r="F741" s="39">
        <v>33022</v>
      </c>
    </row>
    <row r="742" spans="1:6" x14ac:dyDescent="0.2">
      <c r="A742" s="38" t="s">
        <v>35</v>
      </c>
      <c r="B742" s="38" t="s">
        <v>33</v>
      </c>
      <c r="C742" s="39">
        <v>16559</v>
      </c>
      <c r="D742" s="38" t="s">
        <v>27</v>
      </c>
      <c r="E742" s="39">
        <v>1</v>
      </c>
      <c r="F742" s="39">
        <v>16543</v>
      </c>
    </row>
    <row r="743" spans="1:6" x14ac:dyDescent="0.2">
      <c r="A743" s="38" t="s">
        <v>35</v>
      </c>
      <c r="B743" s="38" t="s">
        <v>33</v>
      </c>
      <c r="C743" s="39">
        <v>16599</v>
      </c>
      <c r="D743" s="38" t="s">
        <v>27</v>
      </c>
      <c r="E743" s="39">
        <v>1</v>
      </c>
      <c r="F743" s="39">
        <v>16588</v>
      </c>
    </row>
    <row r="744" spans="1:6" x14ac:dyDescent="0.2">
      <c r="A744" s="38" t="s">
        <v>35</v>
      </c>
      <c r="B744" s="38" t="s">
        <v>33</v>
      </c>
      <c r="C744" s="39">
        <v>16619</v>
      </c>
      <c r="D744" s="38" t="s">
        <v>27</v>
      </c>
      <c r="E744" s="39">
        <v>1</v>
      </c>
      <c r="F744" s="39">
        <v>16600</v>
      </c>
    </row>
    <row r="745" spans="1:6" x14ac:dyDescent="0.2">
      <c r="A745" s="38" t="s">
        <v>35</v>
      </c>
      <c r="B745" s="38" t="s">
        <v>33</v>
      </c>
      <c r="C745" s="39">
        <v>16639</v>
      </c>
      <c r="D745" s="38" t="s">
        <v>27</v>
      </c>
      <c r="E745" s="39">
        <v>2</v>
      </c>
      <c r="F745" s="39">
        <v>33253</v>
      </c>
    </row>
    <row r="746" spans="1:6" x14ac:dyDescent="0.2">
      <c r="A746" s="38" t="s">
        <v>35</v>
      </c>
      <c r="B746" s="38" t="s">
        <v>33</v>
      </c>
      <c r="C746" s="39">
        <v>16699</v>
      </c>
      <c r="D746" s="38" t="s">
        <v>27</v>
      </c>
      <c r="E746" s="39">
        <v>1</v>
      </c>
      <c r="F746" s="39">
        <v>16680</v>
      </c>
    </row>
    <row r="747" spans="1:6" x14ac:dyDescent="0.2">
      <c r="A747" s="38" t="s">
        <v>35</v>
      </c>
      <c r="B747" s="38" t="s">
        <v>33</v>
      </c>
      <c r="C747" s="39">
        <v>16719</v>
      </c>
      <c r="D747" s="38" t="s">
        <v>27</v>
      </c>
      <c r="E747" s="39">
        <v>2</v>
      </c>
      <c r="F747" s="39">
        <v>33434</v>
      </c>
    </row>
    <row r="748" spans="1:6" x14ac:dyDescent="0.2">
      <c r="A748" s="38" t="s">
        <v>35</v>
      </c>
      <c r="B748" s="38" t="s">
        <v>33</v>
      </c>
      <c r="C748" s="39">
        <v>16779</v>
      </c>
      <c r="D748" s="38" t="s">
        <v>27</v>
      </c>
      <c r="E748" s="39">
        <v>2</v>
      </c>
      <c r="F748" s="39">
        <v>33541</v>
      </c>
    </row>
    <row r="749" spans="1:6" x14ac:dyDescent="0.2">
      <c r="A749" s="38" t="s">
        <v>35</v>
      </c>
      <c r="B749" s="38" t="s">
        <v>33</v>
      </c>
      <c r="C749" s="39">
        <v>16799</v>
      </c>
      <c r="D749" s="38" t="s">
        <v>27</v>
      </c>
      <c r="E749" s="39">
        <v>3</v>
      </c>
      <c r="F749" s="39">
        <v>50375</v>
      </c>
    </row>
    <row r="750" spans="1:6" x14ac:dyDescent="0.2">
      <c r="A750" s="38" t="s">
        <v>35</v>
      </c>
      <c r="B750" s="38" t="s">
        <v>33</v>
      </c>
      <c r="C750" s="39">
        <v>16819</v>
      </c>
      <c r="D750" s="38" t="s">
        <v>27</v>
      </c>
      <c r="E750" s="39">
        <v>1</v>
      </c>
      <c r="F750" s="39">
        <v>16802</v>
      </c>
    </row>
    <row r="751" spans="1:6" x14ac:dyDescent="0.2">
      <c r="A751" s="38" t="s">
        <v>35</v>
      </c>
      <c r="B751" s="38" t="s">
        <v>33</v>
      </c>
      <c r="C751" s="39">
        <v>16859</v>
      </c>
      <c r="D751" s="38" t="s">
        <v>27</v>
      </c>
      <c r="E751" s="39">
        <v>1</v>
      </c>
      <c r="F751" s="39">
        <v>16845</v>
      </c>
    </row>
    <row r="752" spans="1:6" x14ac:dyDescent="0.2">
      <c r="A752" s="38" t="s">
        <v>35</v>
      </c>
      <c r="B752" s="38" t="s">
        <v>33</v>
      </c>
      <c r="C752" s="39">
        <v>16899</v>
      </c>
      <c r="D752" s="38" t="s">
        <v>27</v>
      </c>
      <c r="E752" s="39">
        <v>1</v>
      </c>
      <c r="F752" s="39">
        <v>16883</v>
      </c>
    </row>
    <row r="753" spans="1:6" x14ac:dyDescent="0.2">
      <c r="A753" s="38" t="s">
        <v>35</v>
      </c>
      <c r="B753" s="38" t="s">
        <v>33</v>
      </c>
      <c r="C753" s="39">
        <v>16919</v>
      </c>
      <c r="D753" s="38" t="s">
        <v>27</v>
      </c>
      <c r="E753" s="39">
        <v>1</v>
      </c>
      <c r="F753" s="39">
        <v>16905</v>
      </c>
    </row>
    <row r="754" spans="1:6" x14ac:dyDescent="0.2">
      <c r="A754" s="38" t="s">
        <v>35</v>
      </c>
      <c r="B754" s="38" t="s">
        <v>33</v>
      </c>
      <c r="C754" s="39">
        <v>16979</v>
      </c>
      <c r="D754" s="38" t="s">
        <v>27</v>
      </c>
      <c r="E754" s="39">
        <v>1</v>
      </c>
      <c r="F754" s="39">
        <v>16967</v>
      </c>
    </row>
    <row r="755" spans="1:6" x14ac:dyDescent="0.2">
      <c r="A755" s="38" t="s">
        <v>35</v>
      </c>
      <c r="B755" s="38" t="s">
        <v>33</v>
      </c>
      <c r="C755" s="39">
        <v>16999</v>
      </c>
      <c r="D755" s="38" t="s">
        <v>27</v>
      </c>
      <c r="E755" s="39">
        <v>1</v>
      </c>
      <c r="F755" s="39">
        <v>16995</v>
      </c>
    </row>
    <row r="756" spans="1:6" x14ac:dyDescent="0.2">
      <c r="A756" s="38" t="s">
        <v>35</v>
      </c>
      <c r="B756" s="38" t="s">
        <v>33</v>
      </c>
      <c r="C756" s="39">
        <v>17059</v>
      </c>
      <c r="D756" s="38" t="s">
        <v>27</v>
      </c>
      <c r="E756" s="39">
        <v>1</v>
      </c>
      <c r="F756" s="39">
        <v>17040</v>
      </c>
    </row>
    <row r="757" spans="1:6" x14ac:dyDescent="0.2">
      <c r="A757" s="38" t="s">
        <v>35</v>
      </c>
      <c r="B757" s="38" t="s">
        <v>33</v>
      </c>
      <c r="C757" s="39">
        <v>17079</v>
      </c>
      <c r="D757" s="38" t="s">
        <v>27</v>
      </c>
      <c r="E757" s="39">
        <v>1</v>
      </c>
      <c r="F757" s="39">
        <v>17076</v>
      </c>
    </row>
    <row r="758" spans="1:6" x14ac:dyDescent="0.2">
      <c r="A758" s="38" t="s">
        <v>35</v>
      </c>
      <c r="B758" s="38" t="s">
        <v>33</v>
      </c>
      <c r="C758" s="39">
        <v>17119</v>
      </c>
      <c r="D758" s="38" t="s">
        <v>27</v>
      </c>
      <c r="E758" s="39">
        <v>1</v>
      </c>
      <c r="F758" s="39">
        <v>17108</v>
      </c>
    </row>
    <row r="759" spans="1:6" x14ac:dyDescent="0.2">
      <c r="A759" s="38" t="s">
        <v>35</v>
      </c>
      <c r="B759" s="38" t="s">
        <v>33</v>
      </c>
      <c r="C759" s="39">
        <v>17139</v>
      </c>
      <c r="D759" s="38" t="s">
        <v>27</v>
      </c>
      <c r="E759" s="39">
        <v>1</v>
      </c>
      <c r="F759" s="39">
        <v>17137</v>
      </c>
    </row>
    <row r="760" spans="1:6" x14ac:dyDescent="0.2">
      <c r="A760" s="38" t="s">
        <v>35</v>
      </c>
      <c r="B760" s="38" t="s">
        <v>33</v>
      </c>
      <c r="C760" s="39">
        <v>17179</v>
      </c>
      <c r="D760" s="38" t="s">
        <v>27</v>
      </c>
      <c r="E760" s="39">
        <v>2</v>
      </c>
      <c r="F760" s="39">
        <v>34336</v>
      </c>
    </row>
    <row r="761" spans="1:6" x14ac:dyDescent="0.2">
      <c r="A761" s="38" t="s">
        <v>35</v>
      </c>
      <c r="B761" s="38" t="s">
        <v>33</v>
      </c>
      <c r="C761" s="39">
        <v>17199</v>
      </c>
      <c r="D761" s="38" t="s">
        <v>27</v>
      </c>
      <c r="E761" s="39">
        <v>1</v>
      </c>
      <c r="F761" s="39">
        <v>17185</v>
      </c>
    </row>
    <row r="762" spans="1:6" x14ac:dyDescent="0.2">
      <c r="A762" s="38" t="s">
        <v>35</v>
      </c>
      <c r="B762" s="38" t="s">
        <v>33</v>
      </c>
      <c r="C762" s="39">
        <v>17239</v>
      </c>
      <c r="D762" s="38" t="s">
        <v>27</v>
      </c>
      <c r="E762" s="39">
        <v>2</v>
      </c>
      <c r="F762" s="39">
        <v>34458</v>
      </c>
    </row>
    <row r="763" spans="1:6" x14ac:dyDescent="0.2">
      <c r="A763" s="38" t="s">
        <v>35</v>
      </c>
      <c r="B763" s="38" t="s">
        <v>33</v>
      </c>
      <c r="C763" s="39">
        <v>17259</v>
      </c>
      <c r="D763" s="38" t="s">
        <v>27</v>
      </c>
      <c r="E763" s="39">
        <v>1</v>
      </c>
      <c r="F763" s="39">
        <v>17241</v>
      </c>
    </row>
    <row r="764" spans="1:6" x14ac:dyDescent="0.2">
      <c r="A764" s="38" t="s">
        <v>35</v>
      </c>
      <c r="B764" s="38" t="s">
        <v>33</v>
      </c>
      <c r="C764" s="39">
        <v>17279</v>
      </c>
      <c r="D764" s="38" t="s">
        <v>27</v>
      </c>
      <c r="E764" s="39">
        <v>1</v>
      </c>
      <c r="F764" s="39">
        <v>17272</v>
      </c>
    </row>
    <row r="765" spans="1:6" x14ac:dyDescent="0.2">
      <c r="A765" s="38" t="s">
        <v>35</v>
      </c>
      <c r="B765" s="38" t="s">
        <v>33</v>
      </c>
      <c r="C765" s="39">
        <v>17339</v>
      </c>
      <c r="D765" s="38" t="s">
        <v>27</v>
      </c>
      <c r="E765" s="39">
        <v>1</v>
      </c>
      <c r="F765" s="39">
        <v>17327</v>
      </c>
    </row>
    <row r="766" spans="1:6" x14ac:dyDescent="0.2">
      <c r="A766" s="38" t="s">
        <v>35</v>
      </c>
      <c r="B766" s="38" t="s">
        <v>33</v>
      </c>
      <c r="C766" s="39">
        <v>17359</v>
      </c>
      <c r="D766" s="38" t="s">
        <v>27</v>
      </c>
      <c r="E766" s="39">
        <v>1</v>
      </c>
      <c r="F766" s="39">
        <v>17342</v>
      </c>
    </row>
    <row r="767" spans="1:6" x14ac:dyDescent="0.2">
      <c r="A767" s="38" t="s">
        <v>35</v>
      </c>
      <c r="B767" s="38" t="s">
        <v>33</v>
      </c>
      <c r="C767" s="39">
        <v>17519</v>
      </c>
      <c r="D767" s="38" t="s">
        <v>27</v>
      </c>
      <c r="E767" s="39">
        <v>1</v>
      </c>
      <c r="F767" s="39">
        <v>17513</v>
      </c>
    </row>
    <row r="768" spans="1:6" x14ac:dyDescent="0.2">
      <c r="A768" s="38" t="s">
        <v>35</v>
      </c>
      <c r="B768" s="38" t="s">
        <v>33</v>
      </c>
      <c r="C768" s="39">
        <v>17559</v>
      </c>
      <c r="D768" s="38" t="s">
        <v>27</v>
      </c>
      <c r="E768" s="39">
        <v>2</v>
      </c>
      <c r="F768" s="39">
        <v>35106</v>
      </c>
    </row>
    <row r="769" spans="1:6" x14ac:dyDescent="0.2">
      <c r="A769" s="38" t="s">
        <v>35</v>
      </c>
      <c r="B769" s="38" t="s">
        <v>33</v>
      </c>
      <c r="C769" s="39">
        <v>17599</v>
      </c>
      <c r="D769" s="38" t="s">
        <v>27</v>
      </c>
      <c r="E769" s="39">
        <v>1</v>
      </c>
      <c r="F769" s="39">
        <v>17581</v>
      </c>
    </row>
    <row r="770" spans="1:6" x14ac:dyDescent="0.2">
      <c r="A770" s="38" t="s">
        <v>35</v>
      </c>
      <c r="B770" s="38" t="s">
        <v>33</v>
      </c>
      <c r="C770" s="39">
        <v>17619</v>
      </c>
      <c r="D770" s="38" t="s">
        <v>27</v>
      </c>
      <c r="E770" s="39">
        <v>1</v>
      </c>
      <c r="F770" s="39">
        <v>17600</v>
      </c>
    </row>
    <row r="771" spans="1:6" x14ac:dyDescent="0.2">
      <c r="A771" s="38" t="s">
        <v>35</v>
      </c>
      <c r="B771" s="38" t="s">
        <v>33</v>
      </c>
      <c r="C771" s="39">
        <v>17659</v>
      </c>
      <c r="D771" s="38" t="s">
        <v>27</v>
      </c>
      <c r="E771" s="39">
        <v>2</v>
      </c>
      <c r="F771" s="39">
        <v>35310</v>
      </c>
    </row>
    <row r="772" spans="1:6" x14ac:dyDescent="0.2">
      <c r="A772" s="38" t="s">
        <v>35</v>
      </c>
      <c r="B772" s="38" t="s">
        <v>33</v>
      </c>
      <c r="C772" s="39">
        <v>17679</v>
      </c>
      <c r="D772" s="38" t="s">
        <v>27</v>
      </c>
      <c r="E772" s="39">
        <v>1</v>
      </c>
      <c r="F772" s="39">
        <v>17662</v>
      </c>
    </row>
    <row r="773" spans="1:6" x14ac:dyDescent="0.2">
      <c r="A773" s="38" t="s">
        <v>35</v>
      </c>
      <c r="B773" s="38" t="s">
        <v>33</v>
      </c>
      <c r="C773" s="39">
        <v>17739</v>
      </c>
      <c r="D773" s="38" t="s">
        <v>27</v>
      </c>
      <c r="E773" s="39">
        <v>2</v>
      </c>
      <c r="F773" s="39">
        <v>35447</v>
      </c>
    </row>
    <row r="774" spans="1:6" x14ac:dyDescent="0.2">
      <c r="A774" s="38" t="s">
        <v>35</v>
      </c>
      <c r="B774" s="38" t="s">
        <v>33</v>
      </c>
      <c r="C774" s="39">
        <v>17779</v>
      </c>
      <c r="D774" s="38" t="s">
        <v>27</v>
      </c>
      <c r="E774" s="39">
        <v>1</v>
      </c>
      <c r="F774" s="39">
        <v>17769</v>
      </c>
    </row>
    <row r="775" spans="1:6" x14ac:dyDescent="0.2">
      <c r="A775" s="38" t="s">
        <v>35</v>
      </c>
      <c r="B775" s="38" t="s">
        <v>33</v>
      </c>
      <c r="C775" s="39">
        <v>17799</v>
      </c>
      <c r="D775" s="38" t="s">
        <v>27</v>
      </c>
      <c r="E775" s="39">
        <v>1</v>
      </c>
      <c r="F775" s="39">
        <v>17789</v>
      </c>
    </row>
    <row r="776" spans="1:6" x14ac:dyDescent="0.2">
      <c r="A776" s="38" t="s">
        <v>35</v>
      </c>
      <c r="B776" s="38" t="s">
        <v>33</v>
      </c>
      <c r="C776" s="39">
        <v>17819</v>
      </c>
      <c r="D776" s="38" t="s">
        <v>27</v>
      </c>
      <c r="E776" s="39">
        <v>1</v>
      </c>
      <c r="F776" s="39">
        <v>17813</v>
      </c>
    </row>
    <row r="777" spans="1:6" x14ac:dyDescent="0.2">
      <c r="A777" s="38" t="s">
        <v>35</v>
      </c>
      <c r="B777" s="38" t="s">
        <v>33</v>
      </c>
      <c r="C777" s="39">
        <v>17839</v>
      </c>
      <c r="D777" s="38" t="s">
        <v>27</v>
      </c>
      <c r="E777" s="39">
        <v>1</v>
      </c>
      <c r="F777" s="39">
        <v>17838</v>
      </c>
    </row>
    <row r="778" spans="1:6" x14ac:dyDescent="0.2">
      <c r="A778" s="38" t="s">
        <v>35</v>
      </c>
      <c r="B778" s="38" t="s">
        <v>33</v>
      </c>
      <c r="C778" s="39">
        <v>17959</v>
      </c>
      <c r="D778" s="38" t="s">
        <v>27</v>
      </c>
      <c r="E778" s="39">
        <v>1</v>
      </c>
      <c r="F778" s="39">
        <v>17956</v>
      </c>
    </row>
    <row r="779" spans="1:6" x14ac:dyDescent="0.2">
      <c r="A779" s="38" t="s">
        <v>35</v>
      </c>
      <c r="B779" s="38" t="s">
        <v>33</v>
      </c>
      <c r="C779" s="39">
        <v>17999</v>
      </c>
      <c r="D779" s="38" t="s">
        <v>27</v>
      </c>
      <c r="E779" s="39">
        <v>1</v>
      </c>
      <c r="F779" s="39">
        <v>17984</v>
      </c>
    </row>
    <row r="780" spans="1:6" x14ac:dyDescent="0.2">
      <c r="A780" s="38" t="s">
        <v>35</v>
      </c>
      <c r="B780" s="38" t="s">
        <v>33</v>
      </c>
      <c r="C780" s="39">
        <v>18039</v>
      </c>
      <c r="D780" s="38" t="s">
        <v>27</v>
      </c>
      <c r="E780" s="39">
        <v>1</v>
      </c>
      <c r="F780" s="39">
        <v>18021</v>
      </c>
    </row>
    <row r="781" spans="1:6" x14ac:dyDescent="0.2">
      <c r="A781" s="38" t="s">
        <v>35</v>
      </c>
      <c r="B781" s="38" t="s">
        <v>33</v>
      </c>
      <c r="C781" s="39">
        <v>18159</v>
      </c>
      <c r="D781" s="38" t="s">
        <v>27</v>
      </c>
      <c r="E781" s="39">
        <v>1</v>
      </c>
      <c r="F781" s="39">
        <v>18159</v>
      </c>
    </row>
    <row r="782" spans="1:6" x14ac:dyDescent="0.2">
      <c r="A782" s="38" t="s">
        <v>35</v>
      </c>
      <c r="B782" s="38" t="s">
        <v>33</v>
      </c>
      <c r="C782" s="39">
        <v>18199</v>
      </c>
      <c r="D782" s="38" t="s">
        <v>27</v>
      </c>
      <c r="E782" s="39">
        <v>1</v>
      </c>
      <c r="F782" s="39">
        <v>18197</v>
      </c>
    </row>
    <row r="783" spans="1:6" x14ac:dyDescent="0.2">
      <c r="A783" s="38" t="s">
        <v>35</v>
      </c>
      <c r="B783" s="38" t="s">
        <v>33</v>
      </c>
      <c r="C783" s="39">
        <v>18219</v>
      </c>
      <c r="D783" s="38" t="s">
        <v>27</v>
      </c>
      <c r="E783" s="39">
        <v>1</v>
      </c>
      <c r="F783" s="39">
        <v>18215</v>
      </c>
    </row>
    <row r="784" spans="1:6" x14ac:dyDescent="0.2">
      <c r="A784" s="38" t="s">
        <v>35</v>
      </c>
      <c r="B784" s="38" t="s">
        <v>33</v>
      </c>
      <c r="C784" s="39">
        <v>18239</v>
      </c>
      <c r="D784" s="38" t="s">
        <v>27</v>
      </c>
      <c r="E784" s="39">
        <v>1</v>
      </c>
      <c r="F784" s="39">
        <v>18235</v>
      </c>
    </row>
    <row r="785" spans="1:6" x14ac:dyDescent="0.2">
      <c r="A785" s="38" t="s">
        <v>35</v>
      </c>
      <c r="B785" s="38" t="s">
        <v>33</v>
      </c>
      <c r="C785" s="39">
        <v>18259</v>
      </c>
      <c r="D785" s="38" t="s">
        <v>27</v>
      </c>
      <c r="E785" s="39">
        <v>2</v>
      </c>
      <c r="F785" s="39">
        <v>36501</v>
      </c>
    </row>
    <row r="786" spans="1:6" x14ac:dyDescent="0.2">
      <c r="A786" s="38" t="s">
        <v>35</v>
      </c>
      <c r="B786" s="38" t="s">
        <v>33</v>
      </c>
      <c r="C786" s="39">
        <v>18279</v>
      </c>
      <c r="D786" s="38" t="s">
        <v>27</v>
      </c>
      <c r="E786" s="39">
        <v>1</v>
      </c>
      <c r="F786" s="39">
        <v>18263</v>
      </c>
    </row>
    <row r="787" spans="1:6" x14ac:dyDescent="0.2">
      <c r="A787" s="38" t="s">
        <v>35</v>
      </c>
      <c r="B787" s="38" t="s">
        <v>33</v>
      </c>
      <c r="C787" s="39">
        <v>18319</v>
      </c>
      <c r="D787" s="38" t="s">
        <v>27</v>
      </c>
      <c r="E787" s="39">
        <v>1</v>
      </c>
      <c r="F787" s="39">
        <v>18314</v>
      </c>
    </row>
    <row r="788" spans="1:6" x14ac:dyDescent="0.2">
      <c r="A788" s="38" t="s">
        <v>35</v>
      </c>
      <c r="B788" s="38" t="s">
        <v>33</v>
      </c>
      <c r="C788" s="39">
        <v>18359</v>
      </c>
      <c r="D788" s="38" t="s">
        <v>27</v>
      </c>
      <c r="E788" s="39">
        <v>1</v>
      </c>
      <c r="F788" s="39">
        <v>18351</v>
      </c>
    </row>
    <row r="789" spans="1:6" x14ac:dyDescent="0.2">
      <c r="A789" s="38" t="s">
        <v>35</v>
      </c>
      <c r="B789" s="38" t="s">
        <v>33</v>
      </c>
      <c r="C789" s="39">
        <v>18419</v>
      </c>
      <c r="D789" s="38" t="s">
        <v>27</v>
      </c>
      <c r="E789" s="39">
        <v>1</v>
      </c>
      <c r="F789" s="39">
        <v>18400</v>
      </c>
    </row>
    <row r="790" spans="1:6" x14ac:dyDescent="0.2">
      <c r="A790" s="38" t="s">
        <v>35</v>
      </c>
      <c r="B790" s="38" t="s">
        <v>33</v>
      </c>
      <c r="C790" s="39">
        <v>18439</v>
      </c>
      <c r="D790" s="38" t="s">
        <v>27</v>
      </c>
      <c r="E790" s="39">
        <v>4</v>
      </c>
      <c r="F790" s="39">
        <v>73731</v>
      </c>
    </row>
    <row r="791" spans="1:6" x14ac:dyDescent="0.2">
      <c r="A791" s="38" t="s">
        <v>35</v>
      </c>
      <c r="B791" s="38" t="s">
        <v>33</v>
      </c>
      <c r="C791" s="39">
        <v>18479</v>
      </c>
      <c r="D791" s="38" t="s">
        <v>27</v>
      </c>
      <c r="E791" s="39">
        <v>1</v>
      </c>
      <c r="F791" s="39">
        <v>18471</v>
      </c>
    </row>
    <row r="792" spans="1:6" x14ac:dyDescent="0.2">
      <c r="A792" s="38" t="s">
        <v>35</v>
      </c>
      <c r="B792" s="38" t="s">
        <v>33</v>
      </c>
      <c r="C792" s="39">
        <v>18519</v>
      </c>
      <c r="D792" s="38" t="s">
        <v>27</v>
      </c>
      <c r="E792" s="39">
        <v>1</v>
      </c>
      <c r="F792" s="39">
        <v>18509</v>
      </c>
    </row>
    <row r="793" spans="1:6" x14ac:dyDescent="0.2">
      <c r="A793" s="38" t="s">
        <v>35</v>
      </c>
      <c r="B793" s="38" t="s">
        <v>33</v>
      </c>
      <c r="C793" s="39">
        <v>18579</v>
      </c>
      <c r="D793" s="38" t="s">
        <v>27</v>
      </c>
      <c r="E793" s="39">
        <v>1</v>
      </c>
      <c r="F793" s="39">
        <v>18561</v>
      </c>
    </row>
    <row r="794" spans="1:6" x14ac:dyDescent="0.2">
      <c r="A794" s="38" t="s">
        <v>35</v>
      </c>
      <c r="B794" s="38" t="s">
        <v>33</v>
      </c>
      <c r="C794" s="39">
        <v>18599</v>
      </c>
      <c r="D794" s="38" t="s">
        <v>27</v>
      </c>
      <c r="E794" s="39">
        <v>3</v>
      </c>
      <c r="F794" s="39">
        <v>55781</v>
      </c>
    </row>
    <row r="795" spans="1:6" x14ac:dyDescent="0.2">
      <c r="A795" s="38" t="s">
        <v>35</v>
      </c>
      <c r="B795" s="38" t="s">
        <v>33</v>
      </c>
      <c r="C795" s="39">
        <v>18659</v>
      </c>
      <c r="D795" s="38" t="s">
        <v>27</v>
      </c>
      <c r="E795" s="39">
        <v>1</v>
      </c>
      <c r="F795" s="39">
        <v>18649</v>
      </c>
    </row>
    <row r="796" spans="1:6" x14ac:dyDescent="0.2">
      <c r="A796" s="38" t="s">
        <v>35</v>
      </c>
      <c r="B796" s="38" t="s">
        <v>33</v>
      </c>
      <c r="C796" s="39">
        <v>18679</v>
      </c>
      <c r="D796" s="38" t="s">
        <v>27</v>
      </c>
      <c r="E796" s="39">
        <v>1</v>
      </c>
      <c r="F796" s="39">
        <v>18679</v>
      </c>
    </row>
    <row r="797" spans="1:6" x14ac:dyDescent="0.2">
      <c r="A797" s="38" t="s">
        <v>35</v>
      </c>
      <c r="B797" s="38" t="s">
        <v>33</v>
      </c>
      <c r="C797" s="39">
        <v>18759</v>
      </c>
      <c r="D797" s="38" t="s">
        <v>27</v>
      </c>
      <c r="E797" s="39">
        <v>2</v>
      </c>
      <c r="F797" s="39">
        <v>37494</v>
      </c>
    </row>
    <row r="798" spans="1:6" x14ac:dyDescent="0.2">
      <c r="A798" s="38" t="s">
        <v>35</v>
      </c>
      <c r="B798" s="38" t="s">
        <v>33</v>
      </c>
      <c r="C798" s="39">
        <v>18819</v>
      </c>
      <c r="D798" s="38" t="s">
        <v>27</v>
      </c>
      <c r="E798" s="39">
        <v>1</v>
      </c>
      <c r="F798" s="39">
        <v>18807</v>
      </c>
    </row>
    <row r="799" spans="1:6" x14ac:dyDescent="0.2">
      <c r="A799" s="38" t="s">
        <v>35</v>
      </c>
      <c r="B799" s="38" t="s">
        <v>33</v>
      </c>
      <c r="C799" s="39">
        <v>18839</v>
      </c>
      <c r="D799" s="38" t="s">
        <v>27</v>
      </c>
      <c r="E799" s="39">
        <v>1</v>
      </c>
      <c r="F799" s="39">
        <v>18836</v>
      </c>
    </row>
    <row r="800" spans="1:6" x14ac:dyDescent="0.2">
      <c r="A800" s="38" t="s">
        <v>35</v>
      </c>
      <c r="B800" s="38" t="s">
        <v>33</v>
      </c>
      <c r="C800" s="39">
        <v>18899</v>
      </c>
      <c r="D800" s="38" t="s">
        <v>27</v>
      </c>
      <c r="E800" s="39">
        <v>1</v>
      </c>
      <c r="F800" s="39">
        <v>18882</v>
      </c>
    </row>
    <row r="801" spans="1:6" x14ac:dyDescent="0.2">
      <c r="A801" s="38" t="s">
        <v>35</v>
      </c>
      <c r="B801" s="38" t="s">
        <v>33</v>
      </c>
      <c r="C801" s="39">
        <v>18959</v>
      </c>
      <c r="D801" s="38" t="s">
        <v>27</v>
      </c>
      <c r="E801" s="39">
        <v>1</v>
      </c>
      <c r="F801" s="39">
        <v>18951</v>
      </c>
    </row>
    <row r="802" spans="1:6" x14ac:dyDescent="0.2">
      <c r="A802" s="38" t="s">
        <v>35</v>
      </c>
      <c r="B802" s="38" t="s">
        <v>33</v>
      </c>
      <c r="C802" s="39">
        <v>18979</v>
      </c>
      <c r="D802" s="38" t="s">
        <v>27</v>
      </c>
      <c r="E802" s="39">
        <v>1</v>
      </c>
      <c r="F802" s="39">
        <v>18977</v>
      </c>
    </row>
    <row r="803" spans="1:6" x14ac:dyDescent="0.2">
      <c r="A803" s="38" t="s">
        <v>35</v>
      </c>
      <c r="B803" s="38" t="s">
        <v>33</v>
      </c>
      <c r="C803" s="39">
        <v>19019</v>
      </c>
      <c r="D803" s="38" t="s">
        <v>27</v>
      </c>
      <c r="E803" s="39">
        <v>2</v>
      </c>
      <c r="F803" s="39">
        <v>38018</v>
      </c>
    </row>
    <row r="804" spans="1:6" x14ac:dyDescent="0.2">
      <c r="A804" s="38" t="s">
        <v>35</v>
      </c>
      <c r="B804" s="38" t="s">
        <v>33</v>
      </c>
      <c r="C804" s="39">
        <v>19039</v>
      </c>
      <c r="D804" s="38" t="s">
        <v>27</v>
      </c>
      <c r="E804" s="39">
        <v>1</v>
      </c>
      <c r="F804" s="39">
        <v>19037</v>
      </c>
    </row>
    <row r="805" spans="1:6" x14ac:dyDescent="0.2">
      <c r="A805" s="38" t="s">
        <v>35</v>
      </c>
      <c r="B805" s="38" t="s">
        <v>33</v>
      </c>
      <c r="C805" s="39">
        <v>19059</v>
      </c>
      <c r="D805" s="38" t="s">
        <v>27</v>
      </c>
      <c r="E805" s="39">
        <v>3</v>
      </c>
      <c r="F805" s="39">
        <v>57148</v>
      </c>
    </row>
    <row r="806" spans="1:6" x14ac:dyDescent="0.2">
      <c r="A806" s="38" t="s">
        <v>35</v>
      </c>
      <c r="B806" s="38" t="s">
        <v>33</v>
      </c>
      <c r="C806" s="39">
        <v>19079</v>
      </c>
      <c r="D806" s="38" t="s">
        <v>27</v>
      </c>
      <c r="E806" s="39">
        <v>1</v>
      </c>
      <c r="F806" s="39">
        <v>19071</v>
      </c>
    </row>
    <row r="807" spans="1:6" x14ac:dyDescent="0.2">
      <c r="A807" s="38" t="s">
        <v>35</v>
      </c>
      <c r="B807" s="38" t="s">
        <v>33</v>
      </c>
      <c r="C807" s="39">
        <v>19119</v>
      </c>
      <c r="D807" s="38" t="s">
        <v>27</v>
      </c>
      <c r="E807" s="39">
        <v>1</v>
      </c>
      <c r="F807" s="39">
        <v>19103</v>
      </c>
    </row>
    <row r="808" spans="1:6" x14ac:dyDescent="0.2">
      <c r="A808" s="38" t="s">
        <v>35</v>
      </c>
      <c r="B808" s="38" t="s">
        <v>33</v>
      </c>
      <c r="C808" s="39">
        <v>19159</v>
      </c>
      <c r="D808" s="38" t="s">
        <v>27</v>
      </c>
      <c r="E808" s="39">
        <v>1</v>
      </c>
      <c r="F808" s="39">
        <v>19156</v>
      </c>
    </row>
    <row r="809" spans="1:6" x14ac:dyDescent="0.2">
      <c r="A809" s="38" t="s">
        <v>35</v>
      </c>
      <c r="B809" s="38" t="s">
        <v>33</v>
      </c>
      <c r="C809" s="39">
        <v>19179</v>
      </c>
      <c r="D809" s="38" t="s">
        <v>27</v>
      </c>
      <c r="E809" s="39">
        <v>1</v>
      </c>
      <c r="F809" s="39">
        <v>19170</v>
      </c>
    </row>
    <row r="810" spans="1:6" x14ac:dyDescent="0.2">
      <c r="A810" s="38" t="s">
        <v>35</v>
      </c>
      <c r="B810" s="38" t="s">
        <v>33</v>
      </c>
      <c r="C810" s="39">
        <v>19239</v>
      </c>
      <c r="D810" s="38" t="s">
        <v>27</v>
      </c>
      <c r="E810" s="39">
        <v>2</v>
      </c>
      <c r="F810" s="39">
        <v>38458</v>
      </c>
    </row>
    <row r="811" spans="1:6" x14ac:dyDescent="0.2">
      <c r="A811" s="38" t="s">
        <v>35</v>
      </c>
      <c r="B811" s="38" t="s">
        <v>33</v>
      </c>
      <c r="C811" s="39">
        <v>19279</v>
      </c>
      <c r="D811" s="38" t="s">
        <v>27</v>
      </c>
      <c r="E811" s="39">
        <v>1</v>
      </c>
      <c r="F811" s="39">
        <v>19269</v>
      </c>
    </row>
    <row r="812" spans="1:6" x14ac:dyDescent="0.2">
      <c r="A812" s="38" t="s">
        <v>35</v>
      </c>
      <c r="B812" s="38" t="s">
        <v>33</v>
      </c>
      <c r="C812" s="39">
        <v>19299</v>
      </c>
      <c r="D812" s="38" t="s">
        <v>27</v>
      </c>
      <c r="E812" s="39">
        <v>3</v>
      </c>
      <c r="F812" s="39">
        <v>57887</v>
      </c>
    </row>
    <row r="813" spans="1:6" x14ac:dyDescent="0.2">
      <c r="A813" s="38" t="s">
        <v>35</v>
      </c>
      <c r="B813" s="38" t="s">
        <v>33</v>
      </c>
      <c r="C813" s="39">
        <v>19319</v>
      </c>
      <c r="D813" s="38" t="s">
        <v>27</v>
      </c>
      <c r="E813" s="39">
        <v>1</v>
      </c>
      <c r="F813" s="39">
        <v>19318</v>
      </c>
    </row>
    <row r="814" spans="1:6" x14ac:dyDescent="0.2">
      <c r="A814" s="38" t="s">
        <v>35</v>
      </c>
      <c r="B814" s="38" t="s">
        <v>33</v>
      </c>
      <c r="C814" s="39">
        <v>19439</v>
      </c>
      <c r="D814" s="38" t="s">
        <v>27</v>
      </c>
      <c r="E814" s="39">
        <v>1</v>
      </c>
      <c r="F814" s="39">
        <v>19424</v>
      </c>
    </row>
    <row r="815" spans="1:6" x14ac:dyDescent="0.2">
      <c r="A815" s="38" t="s">
        <v>35</v>
      </c>
      <c r="B815" s="38" t="s">
        <v>33</v>
      </c>
      <c r="C815" s="39">
        <v>19479</v>
      </c>
      <c r="D815" s="38" t="s">
        <v>27</v>
      </c>
      <c r="E815" s="39">
        <v>1</v>
      </c>
      <c r="F815" s="39">
        <v>19479</v>
      </c>
    </row>
    <row r="816" spans="1:6" x14ac:dyDescent="0.2">
      <c r="A816" s="38" t="s">
        <v>35</v>
      </c>
      <c r="B816" s="38" t="s">
        <v>33</v>
      </c>
      <c r="C816" s="39">
        <v>19559</v>
      </c>
      <c r="D816" s="38" t="s">
        <v>27</v>
      </c>
      <c r="E816" s="39">
        <v>1</v>
      </c>
      <c r="F816" s="39">
        <v>19555</v>
      </c>
    </row>
    <row r="817" spans="1:6" x14ac:dyDescent="0.2">
      <c r="A817" s="38" t="s">
        <v>35</v>
      </c>
      <c r="B817" s="38" t="s">
        <v>33</v>
      </c>
      <c r="C817" s="39">
        <v>19599</v>
      </c>
      <c r="D817" s="38" t="s">
        <v>27</v>
      </c>
      <c r="E817" s="39">
        <v>1</v>
      </c>
      <c r="F817" s="39">
        <v>19583</v>
      </c>
    </row>
    <row r="818" spans="1:6" x14ac:dyDescent="0.2">
      <c r="A818" s="38" t="s">
        <v>35</v>
      </c>
      <c r="B818" s="38" t="s">
        <v>33</v>
      </c>
      <c r="C818" s="39">
        <v>19779</v>
      </c>
      <c r="D818" s="38" t="s">
        <v>27</v>
      </c>
      <c r="E818" s="39">
        <v>2</v>
      </c>
      <c r="F818" s="39">
        <v>39541</v>
      </c>
    </row>
    <row r="819" spans="1:6" x14ac:dyDescent="0.2">
      <c r="A819" s="38" t="s">
        <v>35</v>
      </c>
      <c r="B819" s="38" t="s">
        <v>33</v>
      </c>
      <c r="C819" s="39">
        <v>19859</v>
      </c>
      <c r="D819" s="38" t="s">
        <v>27</v>
      </c>
      <c r="E819" s="39">
        <v>1</v>
      </c>
      <c r="F819" s="39">
        <v>19850</v>
      </c>
    </row>
    <row r="820" spans="1:6" x14ac:dyDescent="0.2">
      <c r="A820" s="38" t="s">
        <v>35</v>
      </c>
      <c r="B820" s="38" t="s">
        <v>33</v>
      </c>
      <c r="C820" s="39">
        <v>19939</v>
      </c>
      <c r="D820" s="38" t="s">
        <v>27</v>
      </c>
      <c r="E820" s="39">
        <v>1</v>
      </c>
      <c r="F820" s="39">
        <v>19934</v>
      </c>
    </row>
    <row r="821" spans="1:6" x14ac:dyDescent="0.2">
      <c r="A821" s="38" t="s">
        <v>35</v>
      </c>
      <c r="B821" s="38" t="s">
        <v>33</v>
      </c>
      <c r="C821" s="39">
        <v>19959</v>
      </c>
      <c r="D821" s="38" t="s">
        <v>27</v>
      </c>
      <c r="E821" s="39">
        <v>1</v>
      </c>
      <c r="F821" s="39">
        <v>19959</v>
      </c>
    </row>
    <row r="822" spans="1:6" x14ac:dyDescent="0.2">
      <c r="A822" s="38" t="s">
        <v>35</v>
      </c>
      <c r="B822" s="38" t="s">
        <v>33</v>
      </c>
      <c r="C822" s="39">
        <v>19979</v>
      </c>
      <c r="D822" s="38" t="s">
        <v>27</v>
      </c>
      <c r="E822" s="39">
        <v>2</v>
      </c>
      <c r="F822" s="39">
        <v>39949</v>
      </c>
    </row>
    <row r="823" spans="1:6" x14ac:dyDescent="0.2">
      <c r="A823" s="38" t="s">
        <v>35</v>
      </c>
      <c r="B823" s="38" t="s">
        <v>33</v>
      </c>
      <c r="C823" s="39">
        <v>20079</v>
      </c>
      <c r="D823" s="38" t="s">
        <v>27</v>
      </c>
      <c r="E823" s="39">
        <v>1</v>
      </c>
      <c r="F823" s="39">
        <v>20079</v>
      </c>
    </row>
    <row r="824" spans="1:6" x14ac:dyDescent="0.2">
      <c r="A824" s="38" t="s">
        <v>35</v>
      </c>
      <c r="B824" s="38" t="s">
        <v>33</v>
      </c>
      <c r="C824" s="39">
        <v>20099</v>
      </c>
      <c r="D824" s="38" t="s">
        <v>27</v>
      </c>
      <c r="E824" s="39">
        <v>1</v>
      </c>
      <c r="F824" s="39">
        <v>20085</v>
      </c>
    </row>
    <row r="825" spans="1:6" x14ac:dyDescent="0.2">
      <c r="A825" s="38" t="s">
        <v>35</v>
      </c>
      <c r="B825" s="38" t="s">
        <v>33</v>
      </c>
      <c r="C825" s="39">
        <v>20159</v>
      </c>
      <c r="D825" s="38" t="s">
        <v>27</v>
      </c>
      <c r="E825" s="39">
        <v>1</v>
      </c>
      <c r="F825" s="39">
        <v>20153</v>
      </c>
    </row>
    <row r="826" spans="1:6" x14ac:dyDescent="0.2">
      <c r="A826" s="38" t="s">
        <v>35</v>
      </c>
      <c r="B826" s="38" t="s">
        <v>33</v>
      </c>
      <c r="C826" s="39">
        <v>20179</v>
      </c>
      <c r="D826" s="38" t="s">
        <v>27</v>
      </c>
      <c r="E826" s="39">
        <v>1</v>
      </c>
      <c r="F826" s="39">
        <v>20177</v>
      </c>
    </row>
    <row r="827" spans="1:6" x14ac:dyDescent="0.2">
      <c r="A827" s="38" t="s">
        <v>35</v>
      </c>
      <c r="B827" s="38" t="s">
        <v>33</v>
      </c>
      <c r="C827" s="39">
        <v>20299</v>
      </c>
      <c r="D827" s="38" t="s">
        <v>27</v>
      </c>
      <c r="E827" s="39">
        <v>1</v>
      </c>
      <c r="F827" s="39">
        <v>20287</v>
      </c>
    </row>
    <row r="828" spans="1:6" x14ac:dyDescent="0.2">
      <c r="A828" s="38" t="s">
        <v>35</v>
      </c>
      <c r="B828" s="38" t="s">
        <v>33</v>
      </c>
      <c r="C828" s="39">
        <v>20319</v>
      </c>
      <c r="D828" s="38" t="s">
        <v>27</v>
      </c>
      <c r="E828" s="39">
        <v>1</v>
      </c>
      <c r="F828" s="39">
        <v>20306</v>
      </c>
    </row>
    <row r="829" spans="1:6" x14ac:dyDescent="0.2">
      <c r="A829" s="38" t="s">
        <v>35</v>
      </c>
      <c r="B829" s="38" t="s">
        <v>33</v>
      </c>
      <c r="C829" s="39">
        <v>20479</v>
      </c>
      <c r="D829" s="38" t="s">
        <v>27</v>
      </c>
      <c r="E829" s="39">
        <v>1</v>
      </c>
      <c r="F829" s="39">
        <v>20473</v>
      </c>
    </row>
    <row r="830" spans="1:6" x14ac:dyDescent="0.2">
      <c r="A830" s="38" t="s">
        <v>35</v>
      </c>
      <c r="B830" s="38" t="s">
        <v>33</v>
      </c>
      <c r="C830" s="39">
        <v>20499</v>
      </c>
      <c r="D830" s="38" t="s">
        <v>27</v>
      </c>
      <c r="E830" s="39">
        <v>2</v>
      </c>
      <c r="F830" s="39">
        <v>40983</v>
      </c>
    </row>
    <row r="831" spans="1:6" x14ac:dyDescent="0.2">
      <c r="A831" s="38" t="s">
        <v>35</v>
      </c>
      <c r="B831" s="38" t="s">
        <v>33</v>
      </c>
      <c r="C831" s="39">
        <v>20619</v>
      </c>
      <c r="D831" s="38" t="s">
        <v>27</v>
      </c>
      <c r="E831" s="39">
        <v>1</v>
      </c>
      <c r="F831" s="39">
        <v>20613</v>
      </c>
    </row>
    <row r="832" spans="1:6" x14ac:dyDescent="0.2">
      <c r="A832" s="38" t="s">
        <v>35</v>
      </c>
      <c r="B832" s="38" t="s">
        <v>33</v>
      </c>
      <c r="C832" s="39">
        <v>20679</v>
      </c>
      <c r="D832" s="38" t="s">
        <v>27</v>
      </c>
      <c r="E832" s="39">
        <v>1</v>
      </c>
      <c r="F832" s="39">
        <v>20665</v>
      </c>
    </row>
    <row r="833" spans="1:6" x14ac:dyDescent="0.2">
      <c r="A833" s="38" t="s">
        <v>35</v>
      </c>
      <c r="B833" s="38" t="s">
        <v>33</v>
      </c>
      <c r="C833" s="39">
        <v>20699</v>
      </c>
      <c r="D833" s="38" t="s">
        <v>27</v>
      </c>
      <c r="E833" s="39">
        <v>1</v>
      </c>
      <c r="F833" s="39">
        <v>20693</v>
      </c>
    </row>
    <row r="834" spans="1:6" x14ac:dyDescent="0.2">
      <c r="A834" s="38" t="s">
        <v>35</v>
      </c>
      <c r="B834" s="38" t="s">
        <v>33</v>
      </c>
      <c r="C834" s="39">
        <v>20779</v>
      </c>
      <c r="D834" s="38" t="s">
        <v>27</v>
      </c>
      <c r="E834" s="39">
        <v>1</v>
      </c>
      <c r="F834" s="39">
        <v>20771</v>
      </c>
    </row>
    <row r="835" spans="1:6" x14ac:dyDescent="0.2">
      <c r="A835" s="38" t="s">
        <v>35</v>
      </c>
      <c r="B835" s="38" t="s">
        <v>33</v>
      </c>
      <c r="C835" s="39">
        <v>20859</v>
      </c>
      <c r="D835" s="38" t="s">
        <v>27</v>
      </c>
      <c r="E835" s="39">
        <v>1</v>
      </c>
      <c r="F835" s="39">
        <v>20852</v>
      </c>
    </row>
    <row r="836" spans="1:6" x14ac:dyDescent="0.2">
      <c r="A836" s="38" t="s">
        <v>35</v>
      </c>
      <c r="B836" s="38" t="s">
        <v>33</v>
      </c>
      <c r="C836" s="39">
        <v>20879</v>
      </c>
      <c r="D836" s="38" t="s">
        <v>27</v>
      </c>
      <c r="E836" s="39">
        <v>1</v>
      </c>
      <c r="F836" s="39">
        <v>20879</v>
      </c>
    </row>
    <row r="837" spans="1:6" x14ac:dyDescent="0.2">
      <c r="A837" s="38" t="s">
        <v>35</v>
      </c>
      <c r="B837" s="38" t="s">
        <v>33</v>
      </c>
      <c r="C837" s="39">
        <v>20899</v>
      </c>
      <c r="D837" s="38" t="s">
        <v>27</v>
      </c>
      <c r="E837" s="39">
        <v>1</v>
      </c>
      <c r="F837" s="39">
        <v>20888</v>
      </c>
    </row>
    <row r="838" spans="1:6" x14ac:dyDescent="0.2">
      <c r="A838" s="38" t="s">
        <v>35</v>
      </c>
      <c r="B838" s="38" t="s">
        <v>33</v>
      </c>
      <c r="C838" s="39">
        <v>20919</v>
      </c>
      <c r="D838" s="38" t="s">
        <v>27</v>
      </c>
      <c r="E838" s="39">
        <v>1</v>
      </c>
      <c r="F838" s="39">
        <v>20910</v>
      </c>
    </row>
    <row r="839" spans="1:6" x14ac:dyDescent="0.2">
      <c r="A839" s="38" t="s">
        <v>35</v>
      </c>
      <c r="B839" s="38" t="s">
        <v>33</v>
      </c>
      <c r="C839" s="39">
        <v>20939</v>
      </c>
      <c r="D839" s="38" t="s">
        <v>27</v>
      </c>
      <c r="E839" s="39">
        <v>1</v>
      </c>
      <c r="F839" s="39">
        <v>20923</v>
      </c>
    </row>
    <row r="840" spans="1:6" x14ac:dyDescent="0.2">
      <c r="A840" s="38" t="s">
        <v>35</v>
      </c>
      <c r="B840" s="38" t="s">
        <v>33</v>
      </c>
      <c r="C840" s="39">
        <v>21019</v>
      </c>
      <c r="D840" s="38" t="s">
        <v>27</v>
      </c>
      <c r="E840" s="39">
        <v>2</v>
      </c>
      <c r="F840" s="39">
        <v>42016</v>
      </c>
    </row>
    <row r="841" spans="1:6" x14ac:dyDescent="0.2">
      <c r="A841" s="38" t="s">
        <v>35</v>
      </c>
      <c r="B841" s="38" t="s">
        <v>33</v>
      </c>
      <c r="C841" s="39">
        <v>21059</v>
      </c>
      <c r="D841" s="38" t="s">
        <v>27</v>
      </c>
      <c r="E841" s="39">
        <v>3</v>
      </c>
      <c r="F841" s="39">
        <v>63140</v>
      </c>
    </row>
    <row r="842" spans="1:6" x14ac:dyDescent="0.2">
      <c r="A842" s="38" t="s">
        <v>35</v>
      </c>
      <c r="B842" s="38" t="s">
        <v>33</v>
      </c>
      <c r="C842" s="39">
        <v>21099</v>
      </c>
      <c r="D842" s="38" t="s">
        <v>27</v>
      </c>
      <c r="E842" s="39">
        <v>1</v>
      </c>
      <c r="F842" s="39">
        <v>21098</v>
      </c>
    </row>
    <row r="843" spans="1:6" x14ac:dyDescent="0.2">
      <c r="A843" s="38" t="s">
        <v>35</v>
      </c>
      <c r="B843" s="38" t="s">
        <v>33</v>
      </c>
      <c r="C843" s="39">
        <v>21159</v>
      </c>
      <c r="D843" s="38" t="s">
        <v>27</v>
      </c>
      <c r="E843" s="39">
        <v>1</v>
      </c>
      <c r="F843" s="39">
        <v>21156</v>
      </c>
    </row>
    <row r="844" spans="1:6" x14ac:dyDescent="0.2">
      <c r="A844" s="38" t="s">
        <v>35</v>
      </c>
      <c r="B844" s="38" t="s">
        <v>33</v>
      </c>
      <c r="C844" s="39">
        <v>21179</v>
      </c>
      <c r="D844" s="38" t="s">
        <v>27</v>
      </c>
      <c r="E844" s="39">
        <v>1</v>
      </c>
      <c r="F844" s="39">
        <v>21170</v>
      </c>
    </row>
    <row r="845" spans="1:6" x14ac:dyDescent="0.2">
      <c r="A845" s="38" t="s">
        <v>35</v>
      </c>
      <c r="B845" s="38" t="s">
        <v>33</v>
      </c>
      <c r="C845" s="39">
        <v>21199</v>
      </c>
      <c r="D845" s="38" t="s">
        <v>27</v>
      </c>
      <c r="E845" s="39">
        <v>1</v>
      </c>
      <c r="F845" s="39">
        <v>21183</v>
      </c>
    </row>
    <row r="846" spans="1:6" x14ac:dyDescent="0.2">
      <c r="A846" s="38" t="s">
        <v>35</v>
      </c>
      <c r="B846" s="38" t="s">
        <v>33</v>
      </c>
      <c r="C846" s="39">
        <v>21379</v>
      </c>
      <c r="D846" s="38" t="s">
        <v>27</v>
      </c>
      <c r="E846" s="39">
        <v>1</v>
      </c>
      <c r="F846" s="39">
        <v>21362</v>
      </c>
    </row>
    <row r="847" spans="1:6" x14ac:dyDescent="0.2">
      <c r="A847" s="38" t="s">
        <v>35</v>
      </c>
      <c r="B847" s="38" t="s">
        <v>33</v>
      </c>
      <c r="C847" s="39">
        <v>21399</v>
      </c>
      <c r="D847" s="38" t="s">
        <v>27</v>
      </c>
      <c r="E847" s="39">
        <v>1</v>
      </c>
      <c r="F847" s="39">
        <v>21384</v>
      </c>
    </row>
    <row r="848" spans="1:6" x14ac:dyDescent="0.2">
      <c r="A848" s="38" t="s">
        <v>35</v>
      </c>
      <c r="B848" s="38" t="s">
        <v>33</v>
      </c>
      <c r="C848" s="39">
        <v>21439</v>
      </c>
      <c r="D848" s="38" t="s">
        <v>27</v>
      </c>
      <c r="E848" s="39">
        <v>2</v>
      </c>
      <c r="F848" s="39">
        <v>42871</v>
      </c>
    </row>
    <row r="849" spans="1:6" x14ac:dyDescent="0.2">
      <c r="A849" s="38" t="s">
        <v>35</v>
      </c>
      <c r="B849" s="38" t="s">
        <v>33</v>
      </c>
      <c r="C849" s="39">
        <v>21539</v>
      </c>
      <c r="D849" s="38" t="s">
        <v>27</v>
      </c>
      <c r="E849" s="39">
        <v>1</v>
      </c>
      <c r="F849" s="39">
        <v>21524</v>
      </c>
    </row>
    <row r="850" spans="1:6" x14ac:dyDescent="0.2">
      <c r="A850" s="38" t="s">
        <v>35</v>
      </c>
      <c r="B850" s="38" t="s">
        <v>33</v>
      </c>
      <c r="C850" s="39">
        <v>21639</v>
      </c>
      <c r="D850" s="38" t="s">
        <v>27</v>
      </c>
      <c r="E850" s="39">
        <v>1</v>
      </c>
      <c r="F850" s="39">
        <v>21636</v>
      </c>
    </row>
    <row r="851" spans="1:6" x14ac:dyDescent="0.2">
      <c r="A851" s="38" t="s">
        <v>35</v>
      </c>
      <c r="B851" s="38" t="s">
        <v>33</v>
      </c>
      <c r="C851" s="39">
        <v>21679</v>
      </c>
      <c r="D851" s="38" t="s">
        <v>27</v>
      </c>
      <c r="E851" s="39">
        <v>1</v>
      </c>
      <c r="F851" s="39">
        <v>21675</v>
      </c>
    </row>
    <row r="852" spans="1:6" x14ac:dyDescent="0.2">
      <c r="A852" s="38" t="s">
        <v>35</v>
      </c>
      <c r="B852" s="38" t="s">
        <v>33</v>
      </c>
      <c r="C852" s="39">
        <v>21779</v>
      </c>
      <c r="D852" s="38" t="s">
        <v>27</v>
      </c>
      <c r="E852" s="39">
        <v>1</v>
      </c>
      <c r="F852" s="39">
        <v>21761</v>
      </c>
    </row>
    <row r="853" spans="1:6" x14ac:dyDescent="0.2">
      <c r="A853" s="38" t="s">
        <v>35</v>
      </c>
      <c r="B853" s="38" t="s">
        <v>33</v>
      </c>
      <c r="C853" s="39">
        <v>21819</v>
      </c>
      <c r="D853" s="38" t="s">
        <v>27</v>
      </c>
      <c r="E853" s="39">
        <v>1</v>
      </c>
      <c r="F853" s="39">
        <v>21818</v>
      </c>
    </row>
    <row r="854" spans="1:6" x14ac:dyDescent="0.2">
      <c r="A854" s="38" t="s">
        <v>35</v>
      </c>
      <c r="B854" s="38" t="s">
        <v>33</v>
      </c>
      <c r="C854" s="39">
        <v>21899</v>
      </c>
      <c r="D854" s="38" t="s">
        <v>27</v>
      </c>
      <c r="E854" s="39">
        <v>2</v>
      </c>
      <c r="F854" s="39">
        <v>43770</v>
      </c>
    </row>
    <row r="855" spans="1:6" x14ac:dyDescent="0.2">
      <c r="A855" s="38" t="s">
        <v>35</v>
      </c>
      <c r="B855" s="38" t="s">
        <v>33</v>
      </c>
      <c r="C855" s="39">
        <v>21939</v>
      </c>
      <c r="D855" s="38" t="s">
        <v>27</v>
      </c>
      <c r="E855" s="39">
        <v>1</v>
      </c>
      <c r="F855" s="39">
        <v>21930</v>
      </c>
    </row>
    <row r="856" spans="1:6" x14ac:dyDescent="0.2">
      <c r="A856" s="38" t="s">
        <v>35</v>
      </c>
      <c r="B856" s="38" t="s">
        <v>33</v>
      </c>
      <c r="C856" s="39">
        <v>21999</v>
      </c>
      <c r="D856" s="38" t="s">
        <v>27</v>
      </c>
      <c r="E856" s="39">
        <v>1</v>
      </c>
      <c r="F856" s="39">
        <v>21986</v>
      </c>
    </row>
    <row r="857" spans="1:6" x14ac:dyDescent="0.2">
      <c r="A857" s="38" t="s">
        <v>35</v>
      </c>
      <c r="B857" s="38" t="s">
        <v>33</v>
      </c>
      <c r="C857" s="39">
        <v>22439</v>
      </c>
      <c r="D857" s="38" t="s">
        <v>27</v>
      </c>
      <c r="E857" s="39">
        <v>1</v>
      </c>
      <c r="F857" s="39">
        <v>22426</v>
      </c>
    </row>
    <row r="858" spans="1:6" x14ac:dyDescent="0.2">
      <c r="A858" s="38" t="s">
        <v>35</v>
      </c>
      <c r="B858" s="38" t="s">
        <v>33</v>
      </c>
      <c r="C858" s="39">
        <v>22539</v>
      </c>
      <c r="D858" s="38" t="s">
        <v>27</v>
      </c>
      <c r="E858" s="39">
        <v>1</v>
      </c>
      <c r="F858" s="39">
        <v>22525</v>
      </c>
    </row>
    <row r="859" spans="1:6" x14ac:dyDescent="0.2">
      <c r="A859" s="38" t="s">
        <v>35</v>
      </c>
      <c r="B859" s="38" t="s">
        <v>33</v>
      </c>
      <c r="C859" s="39">
        <v>22639</v>
      </c>
      <c r="D859" s="38" t="s">
        <v>27</v>
      </c>
      <c r="E859" s="39">
        <v>1</v>
      </c>
      <c r="F859" s="39">
        <v>22628</v>
      </c>
    </row>
    <row r="860" spans="1:6" x14ac:dyDescent="0.2">
      <c r="A860" s="38" t="s">
        <v>35</v>
      </c>
      <c r="B860" s="38" t="s">
        <v>33</v>
      </c>
      <c r="C860" s="39">
        <v>22699</v>
      </c>
      <c r="D860" s="38" t="s">
        <v>27</v>
      </c>
      <c r="E860" s="39">
        <v>1</v>
      </c>
      <c r="F860" s="39">
        <v>22696</v>
      </c>
    </row>
    <row r="861" spans="1:6" x14ac:dyDescent="0.2">
      <c r="A861" s="38" t="s">
        <v>35</v>
      </c>
      <c r="B861" s="38" t="s">
        <v>33</v>
      </c>
      <c r="C861" s="39">
        <v>22999</v>
      </c>
      <c r="D861" s="38" t="s">
        <v>27</v>
      </c>
      <c r="E861" s="39">
        <v>2</v>
      </c>
      <c r="F861" s="39">
        <v>45972</v>
      </c>
    </row>
    <row r="862" spans="1:6" x14ac:dyDescent="0.2">
      <c r="A862" s="38" t="s">
        <v>35</v>
      </c>
      <c r="B862" s="38" t="s">
        <v>33</v>
      </c>
      <c r="C862" s="39">
        <v>23019</v>
      </c>
      <c r="D862" s="38" t="s">
        <v>27</v>
      </c>
      <c r="E862" s="39">
        <v>1</v>
      </c>
      <c r="F862" s="39">
        <v>23011</v>
      </c>
    </row>
    <row r="863" spans="1:6" x14ac:dyDescent="0.2">
      <c r="A863" s="38" t="s">
        <v>35</v>
      </c>
      <c r="B863" s="38" t="s">
        <v>33</v>
      </c>
      <c r="C863" s="39">
        <v>23199</v>
      </c>
      <c r="D863" s="38" t="s">
        <v>27</v>
      </c>
      <c r="E863" s="39">
        <v>1</v>
      </c>
      <c r="F863" s="39">
        <v>23192</v>
      </c>
    </row>
    <row r="864" spans="1:6" x14ac:dyDescent="0.2">
      <c r="A864" s="38" t="s">
        <v>35</v>
      </c>
      <c r="B864" s="38" t="s">
        <v>33</v>
      </c>
      <c r="C864" s="39">
        <v>23459</v>
      </c>
      <c r="D864" s="38" t="s">
        <v>27</v>
      </c>
      <c r="E864" s="39">
        <v>1</v>
      </c>
      <c r="F864" s="39">
        <v>23450</v>
      </c>
    </row>
    <row r="865" spans="1:6" x14ac:dyDescent="0.2">
      <c r="A865" s="38" t="s">
        <v>35</v>
      </c>
      <c r="B865" s="38" t="s">
        <v>33</v>
      </c>
      <c r="C865" s="39">
        <v>23619</v>
      </c>
      <c r="D865" s="38" t="s">
        <v>27</v>
      </c>
      <c r="E865" s="39">
        <v>2</v>
      </c>
      <c r="F865" s="39">
        <v>47215</v>
      </c>
    </row>
    <row r="866" spans="1:6" x14ac:dyDescent="0.2">
      <c r="A866" s="38" t="s">
        <v>35</v>
      </c>
      <c r="B866" s="38" t="s">
        <v>33</v>
      </c>
      <c r="C866" s="39">
        <v>23759</v>
      </c>
      <c r="D866" s="38" t="s">
        <v>27</v>
      </c>
      <c r="E866" s="39">
        <v>1</v>
      </c>
      <c r="F866" s="39">
        <v>23751</v>
      </c>
    </row>
    <row r="867" spans="1:6" x14ac:dyDescent="0.2">
      <c r="A867" s="38" t="s">
        <v>35</v>
      </c>
      <c r="B867" s="38" t="s">
        <v>33</v>
      </c>
      <c r="C867" s="39">
        <v>23779</v>
      </c>
      <c r="D867" s="38" t="s">
        <v>27</v>
      </c>
      <c r="E867" s="39">
        <v>1</v>
      </c>
      <c r="F867" s="39">
        <v>23761</v>
      </c>
    </row>
    <row r="868" spans="1:6" x14ac:dyDescent="0.2">
      <c r="A868" s="38" t="s">
        <v>35</v>
      </c>
      <c r="B868" s="38" t="s">
        <v>33</v>
      </c>
      <c r="C868" s="39">
        <v>23979</v>
      </c>
      <c r="D868" s="38" t="s">
        <v>27</v>
      </c>
      <c r="E868" s="39">
        <v>1</v>
      </c>
      <c r="F868" s="39">
        <v>23960</v>
      </c>
    </row>
    <row r="869" spans="1:6" x14ac:dyDescent="0.2">
      <c r="A869" s="38" t="s">
        <v>35</v>
      </c>
      <c r="B869" s="38" t="s">
        <v>33</v>
      </c>
      <c r="C869" s="39">
        <v>24019</v>
      </c>
      <c r="D869" s="38" t="s">
        <v>27</v>
      </c>
      <c r="E869" s="39">
        <v>1</v>
      </c>
      <c r="F869" s="39">
        <v>24012</v>
      </c>
    </row>
    <row r="870" spans="1:6" x14ac:dyDescent="0.2">
      <c r="A870" s="38" t="s">
        <v>35</v>
      </c>
      <c r="B870" s="38" t="s">
        <v>33</v>
      </c>
      <c r="C870" s="39">
        <v>24039</v>
      </c>
      <c r="D870" s="38" t="s">
        <v>27</v>
      </c>
      <c r="E870" s="39">
        <v>2</v>
      </c>
      <c r="F870" s="39">
        <v>48056</v>
      </c>
    </row>
    <row r="871" spans="1:6" x14ac:dyDescent="0.2">
      <c r="A871" s="38" t="s">
        <v>35</v>
      </c>
      <c r="B871" s="38" t="s">
        <v>33</v>
      </c>
      <c r="C871" s="39">
        <v>24119</v>
      </c>
      <c r="D871" s="38" t="s">
        <v>27</v>
      </c>
      <c r="E871" s="39">
        <v>1</v>
      </c>
      <c r="F871" s="39">
        <v>24112</v>
      </c>
    </row>
    <row r="872" spans="1:6" x14ac:dyDescent="0.2">
      <c r="A872" s="38" t="s">
        <v>35</v>
      </c>
      <c r="B872" s="38" t="s">
        <v>33</v>
      </c>
      <c r="C872" s="39">
        <v>24279</v>
      </c>
      <c r="D872" s="38" t="s">
        <v>27</v>
      </c>
      <c r="E872" s="39">
        <v>1</v>
      </c>
      <c r="F872" s="39">
        <v>24261</v>
      </c>
    </row>
    <row r="873" spans="1:6" x14ac:dyDescent="0.2">
      <c r="A873" s="38" t="s">
        <v>35</v>
      </c>
      <c r="B873" s="38" t="s">
        <v>33</v>
      </c>
      <c r="C873" s="39">
        <v>24359</v>
      </c>
      <c r="D873" s="38" t="s">
        <v>27</v>
      </c>
      <c r="E873" s="39">
        <v>1</v>
      </c>
      <c r="F873" s="39">
        <v>24340</v>
      </c>
    </row>
    <row r="874" spans="1:6" x14ac:dyDescent="0.2">
      <c r="A874" s="38" t="s">
        <v>35</v>
      </c>
      <c r="B874" s="38" t="s">
        <v>33</v>
      </c>
      <c r="C874" s="39">
        <v>24419</v>
      </c>
      <c r="D874" s="38" t="s">
        <v>27</v>
      </c>
      <c r="E874" s="39">
        <v>1</v>
      </c>
      <c r="F874" s="39">
        <v>24401</v>
      </c>
    </row>
    <row r="875" spans="1:6" x14ac:dyDescent="0.2">
      <c r="A875" s="38" t="s">
        <v>35</v>
      </c>
      <c r="B875" s="38" t="s">
        <v>33</v>
      </c>
      <c r="C875" s="39">
        <v>24439</v>
      </c>
      <c r="D875" s="38" t="s">
        <v>27</v>
      </c>
      <c r="E875" s="39">
        <v>1</v>
      </c>
      <c r="F875" s="39">
        <v>24434</v>
      </c>
    </row>
    <row r="876" spans="1:6" x14ac:dyDescent="0.2">
      <c r="A876" s="38" t="s">
        <v>35</v>
      </c>
      <c r="B876" s="38" t="s">
        <v>33</v>
      </c>
      <c r="C876" s="39">
        <v>24479</v>
      </c>
      <c r="D876" s="38" t="s">
        <v>27</v>
      </c>
      <c r="E876" s="39">
        <v>1</v>
      </c>
      <c r="F876" s="39">
        <v>24460</v>
      </c>
    </row>
    <row r="877" spans="1:6" x14ac:dyDescent="0.2">
      <c r="A877" s="38" t="s">
        <v>35</v>
      </c>
      <c r="B877" s="38" t="s">
        <v>33</v>
      </c>
      <c r="C877" s="39">
        <v>24559</v>
      </c>
      <c r="D877" s="38" t="s">
        <v>27</v>
      </c>
      <c r="E877" s="39">
        <v>1</v>
      </c>
      <c r="F877" s="39">
        <v>24545</v>
      </c>
    </row>
    <row r="878" spans="1:6" x14ac:dyDescent="0.2">
      <c r="A878" s="38" t="s">
        <v>35</v>
      </c>
      <c r="B878" s="38" t="s">
        <v>33</v>
      </c>
      <c r="C878" s="39">
        <v>24599</v>
      </c>
      <c r="D878" s="38" t="s">
        <v>27</v>
      </c>
      <c r="E878" s="39">
        <v>1</v>
      </c>
      <c r="F878" s="39">
        <v>24581</v>
      </c>
    </row>
    <row r="879" spans="1:6" x14ac:dyDescent="0.2">
      <c r="A879" s="38" t="s">
        <v>35</v>
      </c>
      <c r="B879" s="38" t="s">
        <v>33</v>
      </c>
      <c r="C879" s="39">
        <v>24639</v>
      </c>
      <c r="D879" s="38" t="s">
        <v>27</v>
      </c>
      <c r="E879" s="39">
        <v>1</v>
      </c>
      <c r="F879" s="39">
        <v>24632</v>
      </c>
    </row>
    <row r="880" spans="1:6" x14ac:dyDescent="0.2">
      <c r="A880" s="38" t="s">
        <v>35</v>
      </c>
      <c r="B880" s="38" t="s">
        <v>33</v>
      </c>
      <c r="C880" s="39">
        <v>24839</v>
      </c>
      <c r="D880" s="38" t="s">
        <v>27</v>
      </c>
      <c r="E880" s="39">
        <v>1</v>
      </c>
      <c r="F880" s="39">
        <v>24827</v>
      </c>
    </row>
    <row r="881" spans="1:6" x14ac:dyDescent="0.2">
      <c r="A881" s="38" t="s">
        <v>35</v>
      </c>
      <c r="B881" s="38" t="s">
        <v>33</v>
      </c>
      <c r="C881" s="39">
        <v>25019</v>
      </c>
      <c r="D881" s="38" t="s">
        <v>27</v>
      </c>
      <c r="E881" s="39">
        <v>1</v>
      </c>
      <c r="F881" s="39">
        <v>25003</v>
      </c>
    </row>
    <row r="882" spans="1:6" x14ac:dyDescent="0.2">
      <c r="A882" s="38" t="s">
        <v>35</v>
      </c>
      <c r="B882" s="38" t="s">
        <v>33</v>
      </c>
      <c r="C882" s="39">
        <v>25099</v>
      </c>
      <c r="D882" s="38" t="s">
        <v>27</v>
      </c>
      <c r="E882" s="39">
        <v>1</v>
      </c>
      <c r="F882" s="39">
        <v>25097</v>
      </c>
    </row>
    <row r="883" spans="1:6" x14ac:dyDescent="0.2">
      <c r="A883" s="38" t="s">
        <v>35</v>
      </c>
      <c r="B883" s="38" t="s">
        <v>33</v>
      </c>
      <c r="C883" s="39">
        <v>25159</v>
      </c>
      <c r="D883" s="38" t="s">
        <v>27</v>
      </c>
      <c r="E883" s="39">
        <v>1</v>
      </c>
      <c r="F883" s="39">
        <v>25142</v>
      </c>
    </row>
    <row r="884" spans="1:6" x14ac:dyDescent="0.2">
      <c r="A884" s="38" t="s">
        <v>35</v>
      </c>
      <c r="B884" s="38" t="s">
        <v>33</v>
      </c>
      <c r="C884" s="39">
        <v>25239</v>
      </c>
      <c r="D884" s="38" t="s">
        <v>27</v>
      </c>
      <c r="E884" s="39">
        <v>3</v>
      </c>
      <c r="F884" s="39">
        <v>75695</v>
      </c>
    </row>
    <row r="885" spans="1:6" x14ac:dyDescent="0.2">
      <c r="A885" s="38" t="s">
        <v>35</v>
      </c>
      <c r="B885" s="38" t="s">
        <v>33</v>
      </c>
      <c r="C885" s="39">
        <v>25319</v>
      </c>
      <c r="D885" s="38" t="s">
        <v>27</v>
      </c>
      <c r="E885" s="39">
        <v>1</v>
      </c>
      <c r="F885" s="39">
        <v>25319</v>
      </c>
    </row>
    <row r="886" spans="1:6" x14ac:dyDescent="0.2">
      <c r="A886" s="38" t="s">
        <v>35</v>
      </c>
      <c r="B886" s="38" t="s">
        <v>33</v>
      </c>
      <c r="C886" s="39">
        <v>25379</v>
      </c>
      <c r="D886" s="38" t="s">
        <v>27</v>
      </c>
      <c r="E886" s="39">
        <v>1</v>
      </c>
      <c r="F886" s="39">
        <v>25379</v>
      </c>
    </row>
    <row r="887" spans="1:6" x14ac:dyDescent="0.2">
      <c r="A887" s="38" t="s">
        <v>35</v>
      </c>
      <c r="B887" s="38" t="s">
        <v>33</v>
      </c>
      <c r="C887" s="39">
        <v>25679</v>
      </c>
      <c r="D887" s="38" t="s">
        <v>27</v>
      </c>
      <c r="E887" s="39">
        <v>1</v>
      </c>
      <c r="F887" s="39">
        <v>25663</v>
      </c>
    </row>
    <row r="888" spans="1:6" x14ac:dyDescent="0.2">
      <c r="A888" s="38" t="s">
        <v>35</v>
      </c>
      <c r="B888" s="38" t="s">
        <v>33</v>
      </c>
      <c r="C888" s="39">
        <v>25699</v>
      </c>
      <c r="D888" s="38" t="s">
        <v>27</v>
      </c>
      <c r="E888" s="39">
        <v>1</v>
      </c>
      <c r="F888" s="39">
        <v>25689</v>
      </c>
    </row>
    <row r="889" spans="1:6" x14ac:dyDescent="0.2">
      <c r="A889" s="38" t="s">
        <v>35</v>
      </c>
      <c r="B889" s="38" t="s">
        <v>33</v>
      </c>
      <c r="C889" s="39">
        <v>25779</v>
      </c>
      <c r="D889" s="38" t="s">
        <v>27</v>
      </c>
      <c r="E889" s="39">
        <v>1</v>
      </c>
      <c r="F889" s="39">
        <v>25765</v>
      </c>
    </row>
    <row r="890" spans="1:6" x14ac:dyDescent="0.2">
      <c r="A890" s="38" t="s">
        <v>35</v>
      </c>
      <c r="B890" s="38" t="s">
        <v>33</v>
      </c>
      <c r="C890" s="39">
        <v>25939</v>
      </c>
      <c r="D890" s="38" t="s">
        <v>27</v>
      </c>
      <c r="E890" s="39">
        <v>1</v>
      </c>
      <c r="F890" s="39">
        <v>25934</v>
      </c>
    </row>
    <row r="891" spans="1:6" x14ac:dyDescent="0.2">
      <c r="A891" s="38" t="s">
        <v>35</v>
      </c>
      <c r="B891" s="38" t="s">
        <v>33</v>
      </c>
      <c r="C891" s="39">
        <v>25959</v>
      </c>
      <c r="D891" s="38" t="s">
        <v>27</v>
      </c>
      <c r="E891" s="39">
        <v>1</v>
      </c>
      <c r="F891" s="39">
        <v>25944</v>
      </c>
    </row>
    <row r="892" spans="1:6" x14ac:dyDescent="0.2">
      <c r="A892" s="38" t="s">
        <v>35</v>
      </c>
      <c r="B892" s="38" t="s">
        <v>33</v>
      </c>
      <c r="C892" s="39">
        <v>25979</v>
      </c>
      <c r="D892" s="38" t="s">
        <v>27</v>
      </c>
      <c r="E892" s="39">
        <v>1</v>
      </c>
      <c r="F892" s="39">
        <v>25977</v>
      </c>
    </row>
    <row r="893" spans="1:6" x14ac:dyDescent="0.2">
      <c r="A893" s="38" t="s">
        <v>35</v>
      </c>
      <c r="B893" s="38" t="s">
        <v>33</v>
      </c>
      <c r="C893" s="39">
        <v>26159</v>
      </c>
      <c r="D893" s="38" t="s">
        <v>27</v>
      </c>
      <c r="E893" s="39">
        <v>1</v>
      </c>
      <c r="F893" s="39">
        <v>26148</v>
      </c>
    </row>
    <row r="894" spans="1:6" x14ac:dyDescent="0.2">
      <c r="A894" s="38" t="s">
        <v>35</v>
      </c>
      <c r="B894" s="38" t="s">
        <v>33</v>
      </c>
      <c r="C894" s="39">
        <v>26299</v>
      </c>
      <c r="D894" s="38" t="s">
        <v>27</v>
      </c>
      <c r="E894" s="39">
        <v>2</v>
      </c>
      <c r="F894" s="39">
        <v>52583</v>
      </c>
    </row>
    <row r="895" spans="1:6" x14ac:dyDescent="0.2">
      <c r="A895" s="38" t="s">
        <v>35</v>
      </c>
      <c r="B895" s="38" t="s">
        <v>33</v>
      </c>
      <c r="C895" s="39">
        <v>26459</v>
      </c>
      <c r="D895" s="38" t="s">
        <v>27</v>
      </c>
      <c r="E895" s="39">
        <v>1</v>
      </c>
      <c r="F895" s="39">
        <v>26441</v>
      </c>
    </row>
    <row r="896" spans="1:6" x14ac:dyDescent="0.2">
      <c r="A896" s="38" t="s">
        <v>35</v>
      </c>
      <c r="B896" s="38" t="s">
        <v>33</v>
      </c>
      <c r="C896" s="39">
        <v>26579</v>
      </c>
      <c r="D896" s="38" t="s">
        <v>27</v>
      </c>
      <c r="E896" s="39">
        <v>1</v>
      </c>
      <c r="F896" s="39">
        <v>26564</v>
      </c>
    </row>
    <row r="897" spans="1:6" x14ac:dyDescent="0.2">
      <c r="A897" s="38" t="s">
        <v>35</v>
      </c>
      <c r="B897" s="38" t="s">
        <v>33</v>
      </c>
      <c r="C897" s="39">
        <v>26679</v>
      </c>
      <c r="D897" s="38" t="s">
        <v>27</v>
      </c>
      <c r="E897" s="39">
        <v>1</v>
      </c>
      <c r="F897" s="39">
        <v>26666</v>
      </c>
    </row>
    <row r="898" spans="1:6" x14ac:dyDescent="0.2">
      <c r="A898" s="38" t="s">
        <v>35</v>
      </c>
      <c r="B898" s="38" t="s">
        <v>33</v>
      </c>
      <c r="C898" s="39">
        <v>26759</v>
      </c>
      <c r="D898" s="38" t="s">
        <v>27</v>
      </c>
      <c r="E898" s="39">
        <v>1</v>
      </c>
      <c r="F898" s="39">
        <v>26751</v>
      </c>
    </row>
    <row r="899" spans="1:6" x14ac:dyDescent="0.2">
      <c r="A899" s="38" t="s">
        <v>35</v>
      </c>
      <c r="B899" s="38" t="s">
        <v>33</v>
      </c>
      <c r="C899" s="39">
        <v>26899</v>
      </c>
      <c r="D899" s="38" t="s">
        <v>27</v>
      </c>
      <c r="E899" s="39">
        <v>2</v>
      </c>
      <c r="F899" s="39">
        <v>53784</v>
      </c>
    </row>
    <row r="900" spans="1:6" x14ac:dyDescent="0.2">
      <c r="A900" s="38" t="s">
        <v>35</v>
      </c>
      <c r="B900" s="38" t="s">
        <v>33</v>
      </c>
      <c r="C900" s="39">
        <v>26999</v>
      </c>
      <c r="D900" s="38" t="s">
        <v>27</v>
      </c>
      <c r="E900" s="39">
        <v>1</v>
      </c>
      <c r="F900" s="39">
        <v>26984</v>
      </c>
    </row>
    <row r="901" spans="1:6" x14ac:dyDescent="0.2">
      <c r="A901" s="38" t="s">
        <v>35</v>
      </c>
      <c r="B901" s="38" t="s">
        <v>33</v>
      </c>
      <c r="C901" s="39">
        <v>27019</v>
      </c>
      <c r="D901" s="38" t="s">
        <v>27</v>
      </c>
      <c r="E901" s="39">
        <v>1</v>
      </c>
      <c r="F901" s="39">
        <v>27009</v>
      </c>
    </row>
    <row r="902" spans="1:6" x14ac:dyDescent="0.2">
      <c r="A902" s="38" t="s">
        <v>35</v>
      </c>
      <c r="B902" s="38" t="s">
        <v>33</v>
      </c>
      <c r="C902" s="39">
        <v>27039</v>
      </c>
      <c r="D902" s="38" t="s">
        <v>27</v>
      </c>
      <c r="E902" s="39">
        <v>1</v>
      </c>
      <c r="F902" s="39">
        <v>27027</v>
      </c>
    </row>
    <row r="903" spans="1:6" x14ac:dyDescent="0.2">
      <c r="A903" s="38" t="s">
        <v>35</v>
      </c>
      <c r="B903" s="38" t="s">
        <v>33</v>
      </c>
      <c r="C903" s="39">
        <v>27279</v>
      </c>
      <c r="D903" s="38" t="s">
        <v>27</v>
      </c>
      <c r="E903" s="39">
        <v>1</v>
      </c>
      <c r="F903" s="39">
        <v>27260</v>
      </c>
    </row>
    <row r="904" spans="1:6" x14ac:dyDescent="0.2">
      <c r="A904" s="38" t="s">
        <v>35</v>
      </c>
      <c r="B904" s="38" t="s">
        <v>33</v>
      </c>
      <c r="C904" s="39">
        <v>27359</v>
      </c>
      <c r="D904" s="38" t="s">
        <v>27</v>
      </c>
      <c r="E904" s="39">
        <v>1</v>
      </c>
      <c r="F904" s="39">
        <v>27343</v>
      </c>
    </row>
    <row r="905" spans="1:6" x14ac:dyDescent="0.2">
      <c r="A905" s="38" t="s">
        <v>35</v>
      </c>
      <c r="B905" s="38" t="s">
        <v>33</v>
      </c>
      <c r="C905" s="39">
        <v>27699</v>
      </c>
      <c r="D905" s="38" t="s">
        <v>27</v>
      </c>
      <c r="E905" s="39">
        <v>1</v>
      </c>
      <c r="F905" s="39">
        <v>27698</v>
      </c>
    </row>
    <row r="906" spans="1:6" x14ac:dyDescent="0.2">
      <c r="A906" s="38" t="s">
        <v>35</v>
      </c>
      <c r="B906" s="38" t="s">
        <v>33</v>
      </c>
      <c r="C906" s="39">
        <v>27819</v>
      </c>
      <c r="D906" s="38" t="s">
        <v>27</v>
      </c>
      <c r="E906" s="39">
        <v>1</v>
      </c>
      <c r="F906" s="39">
        <v>27819</v>
      </c>
    </row>
    <row r="907" spans="1:6" x14ac:dyDescent="0.2">
      <c r="A907" s="38" t="s">
        <v>35</v>
      </c>
      <c r="B907" s="38" t="s">
        <v>33</v>
      </c>
      <c r="C907" s="39">
        <v>28539</v>
      </c>
      <c r="D907" s="38" t="s">
        <v>27</v>
      </c>
      <c r="E907" s="39">
        <v>1</v>
      </c>
      <c r="F907" s="39">
        <v>28527</v>
      </c>
    </row>
    <row r="908" spans="1:6" x14ac:dyDescent="0.2">
      <c r="A908" s="38" t="s">
        <v>35</v>
      </c>
      <c r="B908" s="38" t="s">
        <v>33</v>
      </c>
      <c r="C908" s="39">
        <v>28579</v>
      </c>
      <c r="D908" s="38" t="s">
        <v>27</v>
      </c>
      <c r="E908" s="39">
        <v>1</v>
      </c>
      <c r="F908" s="39">
        <v>28576</v>
      </c>
    </row>
    <row r="909" spans="1:6" x14ac:dyDescent="0.2">
      <c r="A909" s="38" t="s">
        <v>35</v>
      </c>
      <c r="B909" s="38" t="s">
        <v>33</v>
      </c>
      <c r="C909" s="39">
        <v>28639</v>
      </c>
      <c r="D909" s="38" t="s">
        <v>27</v>
      </c>
      <c r="E909" s="39">
        <v>1</v>
      </c>
      <c r="F909" s="39">
        <v>28626</v>
      </c>
    </row>
    <row r="910" spans="1:6" x14ac:dyDescent="0.2">
      <c r="A910" s="38" t="s">
        <v>35</v>
      </c>
      <c r="B910" s="38" t="s">
        <v>33</v>
      </c>
      <c r="C910" s="39">
        <v>28659</v>
      </c>
      <c r="D910" s="38" t="s">
        <v>27</v>
      </c>
      <c r="E910" s="39">
        <v>1</v>
      </c>
      <c r="F910" s="39">
        <v>28654</v>
      </c>
    </row>
    <row r="911" spans="1:6" x14ac:dyDescent="0.2">
      <c r="A911" s="38" t="s">
        <v>35</v>
      </c>
      <c r="B911" s="38" t="s">
        <v>33</v>
      </c>
      <c r="C911" s="39">
        <v>28699</v>
      </c>
      <c r="D911" s="38" t="s">
        <v>27</v>
      </c>
      <c r="E911" s="39">
        <v>1</v>
      </c>
      <c r="F911" s="39">
        <v>28688</v>
      </c>
    </row>
    <row r="912" spans="1:6" x14ac:dyDescent="0.2">
      <c r="A912" s="38" t="s">
        <v>35</v>
      </c>
      <c r="B912" s="38" t="s">
        <v>33</v>
      </c>
      <c r="C912" s="39">
        <v>28859</v>
      </c>
      <c r="D912" s="38" t="s">
        <v>27</v>
      </c>
      <c r="E912" s="39">
        <v>1</v>
      </c>
      <c r="F912" s="39">
        <v>28858</v>
      </c>
    </row>
    <row r="913" spans="1:6" x14ac:dyDescent="0.2">
      <c r="A913" s="38" t="s">
        <v>35</v>
      </c>
      <c r="B913" s="38" t="s">
        <v>33</v>
      </c>
      <c r="C913" s="39">
        <v>29059</v>
      </c>
      <c r="D913" s="38" t="s">
        <v>27</v>
      </c>
      <c r="E913" s="39">
        <v>1</v>
      </c>
      <c r="F913" s="39">
        <v>29057</v>
      </c>
    </row>
    <row r="914" spans="1:6" x14ac:dyDescent="0.2">
      <c r="A914" s="38" t="s">
        <v>35</v>
      </c>
      <c r="B914" s="38" t="s">
        <v>33</v>
      </c>
      <c r="C914" s="39">
        <v>29299</v>
      </c>
      <c r="D914" s="38" t="s">
        <v>27</v>
      </c>
      <c r="E914" s="39">
        <v>1</v>
      </c>
      <c r="F914" s="39">
        <v>29285</v>
      </c>
    </row>
    <row r="915" spans="1:6" x14ac:dyDescent="0.2">
      <c r="A915" s="38" t="s">
        <v>35</v>
      </c>
      <c r="B915" s="38" t="s">
        <v>33</v>
      </c>
      <c r="C915" s="39">
        <v>29719</v>
      </c>
      <c r="D915" s="38" t="s">
        <v>27</v>
      </c>
      <c r="E915" s="39">
        <v>1</v>
      </c>
      <c r="F915" s="39">
        <v>29709</v>
      </c>
    </row>
    <row r="916" spans="1:6" x14ac:dyDescent="0.2">
      <c r="A916" s="38" t="s">
        <v>35</v>
      </c>
      <c r="B916" s="38" t="s">
        <v>33</v>
      </c>
      <c r="C916" s="39">
        <v>31059</v>
      </c>
      <c r="D916" s="38" t="s">
        <v>27</v>
      </c>
      <c r="E916" s="39">
        <v>1</v>
      </c>
      <c r="F916" s="39">
        <v>31054</v>
      </c>
    </row>
    <row r="917" spans="1:6" x14ac:dyDescent="0.2">
      <c r="A917" s="38" t="s">
        <v>35</v>
      </c>
      <c r="B917" s="38" t="s">
        <v>33</v>
      </c>
      <c r="C917" s="39">
        <v>31259</v>
      </c>
      <c r="D917" s="38" t="s">
        <v>27</v>
      </c>
      <c r="E917" s="39">
        <v>1</v>
      </c>
      <c r="F917" s="39">
        <v>31243</v>
      </c>
    </row>
    <row r="918" spans="1:6" x14ac:dyDescent="0.2">
      <c r="A918" s="38" t="s">
        <v>35</v>
      </c>
      <c r="B918" s="38" t="s">
        <v>33</v>
      </c>
      <c r="C918" s="39">
        <v>31719</v>
      </c>
      <c r="D918" s="38" t="s">
        <v>27</v>
      </c>
      <c r="E918" s="39">
        <v>1</v>
      </c>
      <c r="F918" s="39">
        <v>31719</v>
      </c>
    </row>
    <row r="919" spans="1:6" x14ac:dyDescent="0.2">
      <c r="A919" s="38" t="s">
        <v>35</v>
      </c>
      <c r="B919" s="38" t="s">
        <v>33</v>
      </c>
      <c r="C919" s="39">
        <v>32019</v>
      </c>
      <c r="D919" s="38" t="s">
        <v>27</v>
      </c>
      <c r="E919" s="39">
        <v>1</v>
      </c>
      <c r="F919" s="39">
        <v>32001</v>
      </c>
    </row>
    <row r="920" spans="1:6" x14ac:dyDescent="0.2">
      <c r="A920" s="38" t="s">
        <v>35</v>
      </c>
      <c r="B920" s="38" t="s">
        <v>33</v>
      </c>
      <c r="C920" s="39">
        <v>32039</v>
      </c>
      <c r="D920" s="38" t="s">
        <v>27</v>
      </c>
      <c r="E920" s="39">
        <v>1</v>
      </c>
      <c r="F920" s="39">
        <v>32034</v>
      </c>
    </row>
    <row r="921" spans="1:6" x14ac:dyDescent="0.2">
      <c r="A921" s="38" t="s">
        <v>35</v>
      </c>
      <c r="B921" s="38" t="s">
        <v>33</v>
      </c>
      <c r="C921" s="39">
        <v>32079</v>
      </c>
      <c r="D921" s="38" t="s">
        <v>27</v>
      </c>
      <c r="E921" s="39">
        <v>1</v>
      </c>
      <c r="F921" s="39">
        <v>32072</v>
      </c>
    </row>
    <row r="922" spans="1:6" x14ac:dyDescent="0.2">
      <c r="A922" s="38" t="s">
        <v>35</v>
      </c>
      <c r="B922" s="38" t="s">
        <v>33</v>
      </c>
      <c r="C922" s="39">
        <v>32519</v>
      </c>
      <c r="D922" s="38" t="s">
        <v>27</v>
      </c>
      <c r="E922" s="39">
        <v>1</v>
      </c>
      <c r="F922" s="39">
        <v>32512</v>
      </c>
    </row>
    <row r="923" spans="1:6" x14ac:dyDescent="0.2">
      <c r="A923" s="38" t="s">
        <v>35</v>
      </c>
      <c r="B923" s="38" t="s">
        <v>33</v>
      </c>
      <c r="C923" s="39">
        <v>33299</v>
      </c>
      <c r="D923" s="38" t="s">
        <v>27</v>
      </c>
      <c r="E923" s="39">
        <v>1</v>
      </c>
      <c r="F923" s="39">
        <v>33293</v>
      </c>
    </row>
    <row r="924" spans="1:6" x14ac:dyDescent="0.2">
      <c r="A924" s="38" t="s">
        <v>35</v>
      </c>
      <c r="B924" s="38" t="s">
        <v>33</v>
      </c>
      <c r="C924" s="39">
        <v>33499</v>
      </c>
      <c r="D924" s="38" t="s">
        <v>27</v>
      </c>
      <c r="E924" s="39">
        <v>1</v>
      </c>
      <c r="F924" s="39">
        <v>33497</v>
      </c>
    </row>
    <row r="925" spans="1:6" x14ac:dyDescent="0.2">
      <c r="A925" s="38" t="s">
        <v>35</v>
      </c>
      <c r="B925" s="38" t="s">
        <v>33</v>
      </c>
      <c r="C925" s="39">
        <v>33899</v>
      </c>
      <c r="D925" s="38" t="s">
        <v>27</v>
      </c>
      <c r="E925" s="39">
        <v>1</v>
      </c>
      <c r="F925" s="39">
        <v>33894</v>
      </c>
    </row>
    <row r="926" spans="1:6" x14ac:dyDescent="0.2">
      <c r="A926" s="38" t="s">
        <v>35</v>
      </c>
      <c r="B926" s="38" t="s">
        <v>33</v>
      </c>
      <c r="C926" s="39">
        <v>35159</v>
      </c>
      <c r="D926" s="38" t="s">
        <v>27</v>
      </c>
      <c r="E926" s="39">
        <v>1</v>
      </c>
      <c r="F926" s="39">
        <v>35140</v>
      </c>
    </row>
    <row r="927" spans="1:6" x14ac:dyDescent="0.2">
      <c r="A927" s="38" t="s">
        <v>35</v>
      </c>
      <c r="B927" s="38" t="s">
        <v>33</v>
      </c>
      <c r="C927" s="39">
        <v>38079</v>
      </c>
      <c r="D927" s="38" t="s">
        <v>27</v>
      </c>
      <c r="E927" s="39">
        <v>1</v>
      </c>
      <c r="F927" s="39">
        <v>38079</v>
      </c>
    </row>
    <row r="928" spans="1:6" x14ac:dyDescent="0.2">
      <c r="A928" s="38" t="s">
        <v>35</v>
      </c>
      <c r="B928" s="38" t="s">
        <v>33</v>
      </c>
      <c r="C928" s="39">
        <v>38159</v>
      </c>
      <c r="D928" s="38" t="s">
        <v>27</v>
      </c>
      <c r="E928" s="39">
        <v>1</v>
      </c>
      <c r="F928" s="39">
        <v>38142</v>
      </c>
    </row>
    <row r="929" spans="1:6" x14ac:dyDescent="0.2">
      <c r="A929" s="38" t="s">
        <v>35</v>
      </c>
      <c r="B929" s="38" t="s">
        <v>33</v>
      </c>
      <c r="C929" s="39">
        <v>38679</v>
      </c>
      <c r="D929" s="38" t="s">
        <v>27</v>
      </c>
      <c r="E929" s="39">
        <v>1</v>
      </c>
      <c r="F929" s="39">
        <v>38667</v>
      </c>
    </row>
    <row r="930" spans="1:6" x14ac:dyDescent="0.2">
      <c r="A930" s="38" t="s">
        <v>35</v>
      </c>
      <c r="B930" s="38" t="s">
        <v>33</v>
      </c>
      <c r="C930" s="39">
        <v>38719</v>
      </c>
      <c r="D930" s="38" t="s">
        <v>27</v>
      </c>
      <c r="E930" s="39">
        <v>1</v>
      </c>
      <c r="F930" s="39">
        <v>38706</v>
      </c>
    </row>
    <row r="931" spans="1:6" x14ac:dyDescent="0.2">
      <c r="A931" s="38" t="s">
        <v>35</v>
      </c>
      <c r="B931" s="38" t="s">
        <v>33</v>
      </c>
      <c r="C931" s="39">
        <v>38939</v>
      </c>
      <c r="D931" s="38" t="s">
        <v>27</v>
      </c>
      <c r="E931" s="39">
        <v>1</v>
      </c>
      <c r="F931" s="39">
        <v>38922</v>
      </c>
    </row>
    <row r="932" spans="1:6" x14ac:dyDescent="0.2">
      <c r="A932" s="38" t="s">
        <v>35</v>
      </c>
      <c r="B932" s="38" t="s">
        <v>33</v>
      </c>
      <c r="C932" s="39">
        <v>38999</v>
      </c>
      <c r="D932" s="38" t="s">
        <v>27</v>
      </c>
      <c r="E932" s="39">
        <v>1</v>
      </c>
      <c r="F932" s="39">
        <v>38985</v>
      </c>
    </row>
    <row r="933" spans="1:6" x14ac:dyDescent="0.2">
      <c r="A933" s="38" t="s">
        <v>35</v>
      </c>
      <c r="B933" s="38" t="s">
        <v>33</v>
      </c>
      <c r="C933" s="39">
        <v>39119</v>
      </c>
      <c r="D933" s="38" t="s">
        <v>27</v>
      </c>
      <c r="E933" s="39">
        <v>1</v>
      </c>
      <c r="F933" s="39">
        <v>39100</v>
      </c>
    </row>
    <row r="934" spans="1:6" x14ac:dyDescent="0.2">
      <c r="A934" s="38" t="s">
        <v>35</v>
      </c>
      <c r="B934" s="38" t="s">
        <v>33</v>
      </c>
      <c r="C934" s="39">
        <v>41079</v>
      </c>
      <c r="D934" s="38" t="s">
        <v>27</v>
      </c>
      <c r="E934" s="39">
        <v>1</v>
      </c>
      <c r="F934" s="39">
        <v>41070</v>
      </c>
    </row>
    <row r="935" spans="1:6" x14ac:dyDescent="0.2">
      <c r="A935" s="38" t="s">
        <v>35</v>
      </c>
      <c r="B935" s="38" t="s">
        <v>33</v>
      </c>
      <c r="C935" s="39">
        <v>41139</v>
      </c>
      <c r="D935" s="38" t="s">
        <v>27</v>
      </c>
      <c r="E935" s="39">
        <v>1</v>
      </c>
      <c r="F935" s="39">
        <v>41120</v>
      </c>
    </row>
    <row r="936" spans="1:6" x14ac:dyDescent="0.2">
      <c r="A936" s="38" t="s">
        <v>35</v>
      </c>
      <c r="B936" s="38" t="s">
        <v>33</v>
      </c>
      <c r="C936" s="39">
        <v>41839</v>
      </c>
      <c r="D936" s="38" t="s">
        <v>27</v>
      </c>
      <c r="E936" s="39">
        <v>1</v>
      </c>
      <c r="F936" s="39">
        <v>41833</v>
      </c>
    </row>
    <row r="937" spans="1:6" x14ac:dyDescent="0.2">
      <c r="A937" s="38" t="s">
        <v>35</v>
      </c>
      <c r="B937" s="38" t="s">
        <v>33</v>
      </c>
      <c r="C937" s="39">
        <v>42279</v>
      </c>
      <c r="D937" s="38" t="s">
        <v>27</v>
      </c>
      <c r="E937" s="39">
        <v>1</v>
      </c>
      <c r="F937" s="39">
        <v>42270</v>
      </c>
    </row>
    <row r="938" spans="1:6" x14ac:dyDescent="0.2">
      <c r="A938" s="38" t="s">
        <v>35</v>
      </c>
      <c r="B938" s="38" t="s">
        <v>33</v>
      </c>
      <c r="C938" s="39">
        <v>42299</v>
      </c>
      <c r="D938" s="38" t="s">
        <v>27</v>
      </c>
      <c r="E938" s="39">
        <v>1</v>
      </c>
      <c r="F938" s="39">
        <v>42289</v>
      </c>
    </row>
    <row r="939" spans="1:6" x14ac:dyDescent="0.2">
      <c r="A939" s="38" t="s">
        <v>35</v>
      </c>
      <c r="B939" s="38" t="s">
        <v>33</v>
      </c>
      <c r="C939" s="39">
        <v>42359</v>
      </c>
      <c r="D939" s="38" t="s">
        <v>27</v>
      </c>
      <c r="E939" s="39">
        <v>1</v>
      </c>
      <c r="F939" s="39">
        <v>42341</v>
      </c>
    </row>
    <row r="940" spans="1:6" x14ac:dyDescent="0.2">
      <c r="A940" s="38" t="s">
        <v>35</v>
      </c>
      <c r="B940" s="38" t="s">
        <v>33</v>
      </c>
      <c r="C940" s="39">
        <v>43179</v>
      </c>
      <c r="D940" s="38" t="s">
        <v>27</v>
      </c>
      <c r="E940" s="39">
        <v>1</v>
      </c>
      <c r="F940" s="39">
        <v>43177</v>
      </c>
    </row>
    <row r="941" spans="1:6" x14ac:dyDescent="0.2">
      <c r="A941" s="38" t="s">
        <v>35</v>
      </c>
      <c r="B941" s="38" t="s">
        <v>33</v>
      </c>
      <c r="C941" s="39">
        <v>43339</v>
      </c>
      <c r="D941" s="38" t="s">
        <v>27</v>
      </c>
      <c r="E941" s="39">
        <v>1</v>
      </c>
      <c r="F941" s="39">
        <v>43334</v>
      </c>
    </row>
    <row r="942" spans="1:6" x14ac:dyDescent="0.2">
      <c r="A942" s="38" t="s">
        <v>35</v>
      </c>
      <c r="B942" s="38" t="s">
        <v>33</v>
      </c>
      <c r="C942" s="39">
        <v>43399</v>
      </c>
      <c r="D942" s="38" t="s">
        <v>27</v>
      </c>
      <c r="E942" s="39">
        <v>1</v>
      </c>
      <c r="F942" s="39">
        <v>43386</v>
      </c>
    </row>
    <row r="943" spans="1:6" x14ac:dyDescent="0.2">
      <c r="A943" s="38" t="s">
        <v>35</v>
      </c>
      <c r="B943" s="38" t="s">
        <v>33</v>
      </c>
      <c r="C943" s="39">
        <v>51999</v>
      </c>
      <c r="D943" s="38" t="s">
        <v>27</v>
      </c>
      <c r="E943" s="39">
        <v>1</v>
      </c>
      <c r="F943" s="39">
        <v>51984</v>
      </c>
    </row>
    <row r="944" spans="1:6" x14ac:dyDescent="0.2">
      <c r="A944" s="38" t="s">
        <v>35</v>
      </c>
      <c r="B944" s="38" t="s">
        <v>33</v>
      </c>
      <c r="C944" s="39">
        <v>52019</v>
      </c>
      <c r="D944" s="38" t="s">
        <v>27</v>
      </c>
      <c r="E944" s="39">
        <v>1</v>
      </c>
      <c r="F944" s="39">
        <v>52003</v>
      </c>
    </row>
    <row r="945" spans="1:14" x14ac:dyDescent="0.2">
      <c r="A945" s="38" t="s">
        <v>35</v>
      </c>
      <c r="B945" s="38" t="s">
        <v>33</v>
      </c>
      <c r="C945" s="39">
        <v>56999</v>
      </c>
      <c r="D945" s="38" t="s">
        <v>27</v>
      </c>
      <c r="E945" s="39">
        <v>1</v>
      </c>
      <c r="F945" s="39">
        <v>56987</v>
      </c>
    </row>
    <row r="946" spans="1:14" x14ac:dyDescent="0.2">
      <c r="A946" s="38" t="s">
        <v>35</v>
      </c>
      <c r="B946" s="38" t="s">
        <v>33</v>
      </c>
      <c r="C946" s="39">
        <v>60979</v>
      </c>
      <c r="D946" s="38" t="s">
        <v>27</v>
      </c>
      <c r="E946" s="39">
        <v>1</v>
      </c>
      <c r="F946" s="39">
        <v>60961</v>
      </c>
    </row>
    <row r="947" spans="1:14" x14ac:dyDescent="0.2">
      <c r="A947" s="38" t="s">
        <v>35</v>
      </c>
      <c r="B947" s="38" t="s">
        <v>33</v>
      </c>
      <c r="C947" s="39">
        <v>65679</v>
      </c>
      <c r="D947" s="38" t="s">
        <v>27</v>
      </c>
      <c r="E947" s="39">
        <v>1</v>
      </c>
      <c r="F947" s="39">
        <v>65661</v>
      </c>
    </row>
    <row r="948" spans="1:14" x14ac:dyDescent="0.2">
      <c r="A948" s="38" t="s">
        <v>35</v>
      </c>
      <c r="B948" s="38" t="s">
        <v>33</v>
      </c>
      <c r="C948" s="39">
        <v>73319</v>
      </c>
      <c r="D948" s="38" t="s">
        <v>27</v>
      </c>
      <c r="E948" s="39">
        <v>1</v>
      </c>
      <c r="F948" s="39">
        <v>73303</v>
      </c>
    </row>
    <row r="949" spans="1:14" x14ac:dyDescent="0.2">
      <c r="A949" s="38" t="s">
        <v>35</v>
      </c>
      <c r="B949" s="38" t="s">
        <v>33</v>
      </c>
      <c r="C949" s="39">
        <v>133619</v>
      </c>
      <c r="D949" s="38" t="s">
        <v>27</v>
      </c>
      <c r="E949" s="39">
        <v>1</v>
      </c>
      <c r="F949" s="39">
        <v>133614</v>
      </c>
    </row>
    <row r="950" spans="1:14" x14ac:dyDescent="0.2">
      <c r="A950" s="38" t="s">
        <v>35</v>
      </c>
      <c r="B950" s="38" t="s">
        <v>33</v>
      </c>
      <c r="C950" s="39">
        <v>195459</v>
      </c>
      <c r="D950" s="38" t="s">
        <v>27</v>
      </c>
      <c r="E950" s="39">
        <v>1</v>
      </c>
      <c r="F950" s="39">
        <v>195445</v>
      </c>
    </row>
    <row r="952" spans="1:14" x14ac:dyDescent="0.2">
      <c r="C952" s="104" t="s">
        <v>71</v>
      </c>
      <c r="D952" s="105"/>
      <c r="E952" s="106">
        <f>SUM(E6:E951)</f>
        <v>103716</v>
      </c>
      <c r="F952" s="106">
        <f>SUM(F6:F951)</f>
        <v>64000929</v>
      </c>
      <c r="G952" s="105"/>
      <c r="H952" s="105"/>
      <c r="I952" s="105"/>
      <c r="J952" s="105"/>
      <c r="K952" s="105"/>
      <c r="L952" s="105"/>
      <c r="M952" s="106">
        <f>SUM(M6:M951)</f>
        <v>143756</v>
      </c>
      <c r="N952" s="107">
        <f>SUM(N6:N951)</f>
        <v>23592236</v>
      </c>
    </row>
    <row r="954" spans="1:14" x14ac:dyDescent="0.2">
      <c r="C954" s="108" t="s">
        <v>72</v>
      </c>
      <c r="D954" s="109"/>
      <c r="E954" s="110">
        <f>+E952+M952</f>
        <v>247472</v>
      </c>
      <c r="F954" s="111">
        <f>+F952+N952</f>
        <v>87593165</v>
      </c>
    </row>
    <row r="955" spans="1:14" x14ac:dyDescent="0.2">
      <c r="C955" s="112"/>
      <c r="D955" s="113"/>
      <c r="E955" s="114">
        <f>E954/12</f>
        <v>20622.666666666668</v>
      </c>
      <c r="F955" s="115">
        <f>F954/E955</f>
        <v>4247.4218497446172</v>
      </c>
    </row>
  </sheetData>
  <pageMargins left="0.2" right="0.2" top="0.75" bottom="0.75" header="0.3" footer="0.3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te Review" ma:contentTypeID="0x0101006F446FD6AED4774CAB25A978CF67113A00DF60B6BA2BB1164F96413A4ABEB924D9" ma:contentTypeVersion="77" ma:contentTypeDescription="" ma:contentTypeScope="" ma:versionID="40b68d48e4489bbcac0232aeff183c08">
  <xsd:schema xmlns:xsd="http://www.w3.org/2001/XMLSchema" xmlns:xs="http://www.w3.org/2001/XMLSchema" xmlns:p="http://schemas.microsoft.com/office/2006/metadata/properties" xmlns:ns2="d8ccb16c-0d7a-4201-87ab-0ab255e843f9" xmlns:ns3="http://schemas.microsoft.com/sharepoint/v3/fields" xmlns:ns6="513d971c-1164-4bb3-ae26-7ff9db8f5179" targetNamespace="http://schemas.microsoft.com/office/2006/metadata/properties" ma:root="true" ma:fieldsID="9398c749dc716122ba83af449524c5ae" ns2:_="" ns3:_="" ns6:_="">
    <xsd:import namespace="d8ccb16c-0d7a-4201-87ab-0ab255e843f9"/>
    <xsd:import namespace="http://schemas.microsoft.com/sharepoint/v3/fields"/>
    <xsd:import namespace="513d971c-1164-4bb3-ae26-7ff9db8f5179"/>
    <xsd:element name="properties">
      <xsd:complexType>
        <xsd:sequence>
          <xsd:element name="documentManagement">
            <xsd:complexType>
              <xsd:all>
                <xsd:element ref="ns2:Data_x0020_Request_x0020_Topic" minOccurs="0"/>
                <xsd:element ref="ns2:Intervenor" minOccurs="0"/>
                <xsd:element ref="ns2:Party_x0020_Name" minOccurs="0"/>
                <xsd:element ref="ns2:Party_x0020_Set" minOccurs="0"/>
                <xsd:element ref="ns2:DR_x0020_Number" minOccurs="0"/>
                <xsd:element ref="ns2:Date_x0020_Received" minOccurs="0"/>
                <xsd:element ref="ns2:Date_x0020_Response_x0020_Due_x0020_for_x0020_Review" minOccurs="0"/>
                <xsd:element ref="ns2:Review_x0020_Date" minOccurs="0"/>
                <xsd:element ref="ns2:Served_x0020_Date" minOccurs="0"/>
                <xsd:element ref="ns3:TaskDueDate" minOccurs="0"/>
                <xsd:element ref="ns2:Regulatory_x0020_Partner" minOccurs="0"/>
                <xsd:element ref="ns2:Response_x0020_Preparer" minOccurs="0"/>
                <xsd:element ref="ns2:SME_x0020_Approver" minOccurs="0"/>
                <xsd:element ref="ns2:Subparts" minOccurs="0"/>
                <xsd:element ref="ns2:Questions_x0020_Served" minOccurs="0"/>
                <xsd:element ref="ns2:Objection" minOccurs="0"/>
                <xsd:element ref="ns2:Internal_x0020_Confidential" minOccurs="0"/>
                <xsd:element ref="ns2:Externally_x0020_Confidential" minOccurs="0"/>
                <xsd:element ref="ns2:Highly_x0020_Confidential" minOccurs="0"/>
                <xsd:element ref="ns2:Type_x0020_of_x0020_Document" minOccurs="0"/>
                <xsd:element ref="ns2:VersionProperty" minOccurs="0"/>
                <xsd:element ref="ns2:Review_x0020_Task_x0020_Status" minOccurs="0"/>
                <xsd:element ref="ns2:ReviewTasksSent" minOccurs="0"/>
                <xsd:element ref="ns2:TaskUrl" minOccurs="0"/>
                <xsd:element ref="ns2:DR_x0020_Lookup" minOccurs="0"/>
                <xsd:element ref="ns2:Notes1" minOccurs="0"/>
                <xsd:element ref="ns6:zipm" minOccurs="0"/>
                <xsd:element ref="ns6:_x0065_ga1" minOccurs="0"/>
                <xsd:element ref="ns6:_x0077_zo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cb16c-0d7a-4201-87ab-0ab255e843f9" elementFormDefault="qualified">
    <xsd:import namespace="http://schemas.microsoft.com/office/2006/documentManagement/types"/>
    <xsd:import namespace="http://schemas.microsoft.com/office/infopath/2007/PartnerControls"/>
    <xsd:element name="Data_x0020_Request_x0020_Topic" ma:index="2" nillable="true" ma:displayName="Data Request Topic" ma:list="{9230c661-b953-4569-8a9a-b4b70460db10}" ma:internalName="Data_x0020_Request_x0020_Topic" ma:readOnly="false" ma:showField="Title" ma:web="d8ccb16c-0d7a-4201-87ab-0ab255e843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tervenor" ma:index="3" nillable="true" ma:displayName="Intervenor" ma:internalName="Intervenor" ma:readOnly="false">
      <xsd:simpleType>
        <xsd:restriction base="dms:Text">
          <xsd:maxLength value="255"/>
        </xsd:restriction>
      </xsd:simpleType>
    </xsd:element>
    <xsd:element name="Party_x0020_Name" ma:index="4" nillable="true" ma:displayName="Party Name" ma:internalName="Party_x0020_Name" ma:readOnly="false">
      <xsd:simpleType>
        <xsd:restriction base="dms:Text">
          <xsd:maxLength value="255"/>
        </xsd:restriction>
      </xsd:simpleType>
    </xsd:element>
    <xsd:element name="Party_x0020_Set" ma:index="5" nillable="true" ma:displayName="Party Set" ma:internalName="Party_x0020_Set" ma:readOnly="false">
      <xsd:simpleType>
        <xsd:restriction base="dms:Text">
          <xsd:maxLength value="255"/>
        </xsd:restriction>
      </xsd:simpleType>
    </xsd:element>
    <xsd:element name="DR_x0020_Number" ma:index="6" nillable="true" ma:displayName="DR Number" ma:internalName="DR_x0020_Number">
      <xsd:simpleType>
        <xsd:restriction base="dms:Text">
          <xsd:maxLength value="255"/>
        </xsd:restriction>
      </xsd:simpleType>
    </xsd:element>
    <xsd:element name="Date_x0020_Received" ma:index="7" nillable="true" ma:displayName="Date Received" ma:format="DateOnly" ma:internalName="Date_x0020_Received">
      <xsd:simpleType>
        <xsd:restriction base="dms:DateTime"/>
      </xsd:simpleType>
    </xsd:element>
    <xsd:element name="Date_x0020_Response_x0020_Due_x0020_for_x0020_Review" ma:index="8" nillable="true" ma:displayName="Date Response Due for Review" ma:format="DateOnly" ma:internalName="Date_x0020_Response_x0020_Due_x0020_for_x0020_Review">
      <xsd:simpleType>
        <xsd:restriction base="dms:DateTime"/>
      </xsd:simpleType>
    </xsd:element>
    <xsd:element name="Review_x0020_Date" ma:index="9" nillable="true" ma:displayName="Review Date" ma:format="DateOnly" ma:internalName="Review_x0020_Date">
      <xsd:simpleType>
        <xsd:restriction base="dms:DateTime"/>
      </xsd:simpleType>
    </xsd:element>
    <xsd:element name="Served_x0020_Date" ma:index="10" nillable="true" ma:displayName="Served Date" ma:format="DateOnly" ma:internalName="Served_x0020_Date">
      <xsd:simpleType>
        <xsd:restriction base="dms:DateTime"/>
      </xsd:simpleType>
    </xsd:element>
    <xsd:element name="Regulatory_x0020_Partner" ma:index="12" nillable="true" ma:displayName="Regulatory Partner" ma:list="UserInfo" ma:SharePointGroup="0" ma:internalName="Regulatory_x0020_Part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e_x0020_Preparer" ma:index="13" nillable="true" ma:displayName="Response Preparer" ma:list="UserInfo" ma:SharePointGroup="0" ma:internalName="Response_x0020_Prepar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E_x0020_Approver" ma:index="14" nillable="true" ma:displayName="SME Approver" ma:list="UserInfo" ma:SharePointGroup="0" ma:internalName="SME_x0020_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parts" ma:index="15" nillable="true" ma:displayName="Subparts" ma:default="0" ma:internalName="Subparts" ma:percentage="FALSE">
      <xsd:simpleType>
        <xsd:restriction base="dms:Number"/>
      </xsd:simpleType>
    </xsd:element>
    <xsd:element name="Questions_x0020_Served" ma:index="16" nillable="true" ma:displayName="Questions Served" ma:decimals="0" ma:default="0" ma:internalName="Questions_x0020_Served" ma:percentage="FALSE">
      <xsd:simpleType>
        <xsd:restriction base="dms:Number"/>
      </xsd:simpleType>
    </xsd:element>
    <xsd:element name="Objection" ma:index="17" nillable="true" ma:displayName="Objection" ma:default="0" ma:internalName="Objection">
      <xsd:simpleType>
        <xsd:restriction base="dms:Boolean"/>
      </xsd:simpleType>
    </xsd:element>
    <xsd:element name="Internal_x0020_Confidential" ma:index="18" nillable="true" ma:displayName="Internal Confidential" ma:default="0" ma:internalName="Internal_x0020_Confidential">
      <xsd:simpleType>
        <xsd:restriction base="dms:Boolean"/>
      </xsd:simpleType>
    </xsd:element>
    <xsd:element name="Externally_x0020_Confidential" ma:index="19" nillable="true" ma:displayName="Externally Confidential" ma:default="0" ma:internalName="Externally_x0020_Confidential">
      <xsd:simpleType>
        <xsd:restriction base="dms:Boolean"/>
      </xsd:simpleType>
    </xsd:element>
    <xsd:element name="Highly_x0020_Confidential" ma:index="20" nillable="true" ma:displayName="Highly Confidential" ma:default="0" ma:internalName="Highly_x0020_Confidential">
      <xsd:simpleType>
        <xsd:restriction base="dms:Boolean"/>
      </xsd:simpleType>
    </xsd:element>
    <xsd:element name="Type_x0020_of_x0020_Document" ma:index="21" nillable="true" ma:displayName="Type of Document" ma:default="Data Request" ma:format="Dropdown" ma:internalName="Type_x0020_of_x0020_Document">
      <xsd:simpleType>
        <xsd:restriction base="dms:Choice">
          <xsd:enumeration value="Data Request"/>
          <xsd:enumeration value="Attachment"/>
        </xsd:restriction>
      </xsd:simpleType>
    </xsd:element>
    <xsd:element name="VersionProperty" ma:index="22" nillable="true" ma:displayName="VersionProperty" ma:decimals="1" ma:internalName="VersionProperty">
      <xsd:simpleType>
        <xsd:restriction base="dms:Number"/>
      </xsd:simpleType>
    </xsd:element>
    <xsd:element name="Review_x0020_Task_x0020_Status" ma:index="23" nillable="true" ma:displayName="Review Task Status" ma:format="Dropdown" ma:internalName="Review_x0020_Task_x0020_Status">
      <xsd:simpleType>
        <xsd:restriction base="dms:Choice">
          <xsd:enumeration value="Assigned"/>
          <xsd:enumeration value="Ready For Review"/>
          <xsd:enumeration value="In Progress"/>
          <xsd:enumeration value="Final"/>
          <xsd:enumeration value="Served"/>
        </xsd:restriction>
      </xsd:simpleType>
    </xsd:element>
    <xsd:element name="ReviewTasksSent" ma:index="24" nillable="true" ma:displayName="ReviewTasksSent" ma:default="0" ma:internalName="ReviewTasksSent">
      <xsd:simpleType>
        <xsd:restriction base="dms:Boolean"/>
      </xsd:simpleType>
    </xsd:element>
    <xsd:element name="TaskUrl" ma:index="25" nillable="true" ma:displayName="TaskUrl" ma:internalName="TaskUrl">
      <xsd:simpleType>
        <xsd:restriction base="dms:Text">
          <xsd:maxLength value="255"/>
        </xsd:restriction>
      </xsd:simpleType>
    </xsd:element>
    <xsd:element name="DR_x0020_Lookup" ma:index="29" nillable="true" ma:displayName="DR Lookup" ma:list="{9230c661-b953-4569-8a9a-b4b70460db10}" ma:internalName="DR_x0020_Lookup" ma:showField="Title" ma:web="d8ccb16c-0d7a-4201-87ab-0ab255e843f9">
      <xsd:simpleType>
        <xsd:restriction base="dms:Lookup"/>
      </xsd:simpleType>
    </xsd:element>
    <xsd:element name="Notes1" ma:index="30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11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d971c-1164-4bb3-ae26-7ff9db8f5179" elementFormDefault="qualified">
    <xsd:import namespace="http://schemas.microsoft.com/office/2006/documentManagement/types"/>
    <xsd:import namespace="http://schemas.microsoft.com/office/infopath/2007/PartnerControls"/>
    <xsd:element name="zipm" ma:index="43" nillable="true" ma:displayName="Attorney" ma:list="UserInfo" ma:SearchPeopleOnly="false" ma:SharePointGroup="0" ma:internalName="zip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65_ga1" ma:index="44" nillable="true" ma:displayName="Reviewed by Director" ma:default="No" ma:format="RadioButtons" ma:internalName="_x0065_ga1">
      <xsd:simpleType>
        <xsd:restriction base="dms:Choice">
          <xsd:enumeration value="No"/>
          <xsd:enumeration value="Yes"/>
        </xsd:restriction>
      </xsd:simpleType>
    </xsd:element>
    <xsd:element name="_x0077_zo0" ma:index="45" nillable="true" ma:displayName="Final Formating reviewed" ma:internalName="_x0077_zo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pm xmlns="513d971c-1164-4bb3-ae26-7ff9db8f5179">
      <UserInfo>
        <DisplayName>i:0#.w|bhcorp\dlaw</DisplayName>
        <AccountId>89</AccountId>
        <AccountType/>
      </UserInfo>
    </zipm>
    <Data_x0020_Request_x0020_Topic xmlns="d8ccb16c-0d7a-4201-87ab-0ab255e843f9">
      <Value>5</Value>
    </Data_x0020_Request_x0020_Topic>
    <_x0077_zo0 xmlns="513d971c-1164-4bb3-ae26-7ff9db8f5179" xsi:nil="true"/>
    <Party_x0020_Name xmlns="d8ccb16c-0d7a-4201-87ab-0ab255e843f9">Staff</Party_x0020_Name>
    <Intervenor xmlns="d8ccb16c-0d7a-4201-87ab-0ab255e843f9" xsi:nil="true"/>
    <Served_x0020_Date xmlns="d8ccb16c-0d7a-4201-87ab-0ab255e843f9" xsi:nil="true"/>
    <SME_x0020_Approver xmlns="d8ccb16c-0d7a-4201-87ab-0ab255e843f9">
      <UserInfo>
        <DisplayName/>
        <AccountId xsi:nil="true"/>
        <AccountType/>
      </UserInfo>
    </SME_x0020_Approver>
    <Highly_x0020_Confidential xmlns="d8ccb16c-0d7a-4201-87ab-0ab255e843f9">false</Highly_x0020_Confidential>
    <DR_x0020_Number xmlns="d8ccb16c-0d7a-4201-87ab-0ab255e843f9">01</DR_x0020_Number>
    <Response_x0020_Preparer xmlns="d8ccb16c-0d7a-4201-87ab-0ab255e843f9">
      <UserInfo>
        <DisplayName>i:0#.w|bhcorp\dhyatt</DisplayName>
        <AccountId>108</AccountId>
        <AccountType/>
      </UserInfo>
    </Response_x0020_Preparer>
    <ReviewTasksSent xmlns="d8ccb16c-0d7a-4201-87ab-0ab255e843f9">false</ReviewTasksSent>
    <Date_x0020_Received xmlns="d8ccb16c-0d7a-4201-87ab-0ab255e843f9">2020-07-28T05:00:00+00:00</Date_x0020_Received>
    <TaskUrl xmlns="d8ccb16c-0d7a-4201-87ab-0ab255e843f9" xsi:nil="true"/>
    <TaskDueDate xmlns="http://schemas.microsoft.com/sharepoint/v3/fields">2020-08-07T05:00:00+00:00</TaskDueDate>
    <Objection xmlns="d8ccb16c-0d7a-4201-87ab-0ab255e843f9">false</Objection>
    <Party_x0020_Set xmlns="d8ccb16c-0d7a-4201-87ab-0ab255e843f9">01</Party_x0020_Set>
    <Type_x0020_of_x0020_Document xmlns="d8ccb16c-0d7a-4201-87ab-0ab255e843f9">Data Request</Type_x0020_of_x0020_Document>
    <_x0065_ga1 xmlns="513d971c-1164-4bb3-ae26-7ff9db8f5179" xsi:nil="true"/>
    <Review_x0020_Date xmlns="d8ccb16c-0d7a-4201-87ab-0ab255e843f9" xsi:nil="true"/>
    <DR_x0020_Lookup xmlns="d8ccb16c-0d7a-4201-87ab-0ab255e843f9" xsi:nil="true"/>
    <Questions_x0020_Served xmlns="d8ccb16c-0d7a-4201-87ab-0ab255e843f9">0</Questions_x0020_Served>
    <Date_x0020_Response_x0020_Due_x0020_for_x0020_Review xmlns="d8ccb16c-0d7a-4201-87ab-0ab255e843f9">2020-08-04T05:00:00+00:00</Date_x0020_Response_x0020_Due_x0020_for_x0020_Review>
    <Regulatory_x0020_Partner xmlns="d8ccb16c-0d7a-4201-87ab-0ab255e843f9">
      <UserInfo>
        <DisplayName>i:0#.w|bhcorp\dhyatt</DisplayName>
        <AccountId>108</AccountId>
        <AccountType/>
      </UserInfo>
    </Regulatory_x0020_Partner>
    <Subparts xmlns="d8ccb16c-0d7a-4201-87ab-0ab255e843f9">0</Subparts>
    <Internal_x0020_Confidential xmlns="d8ccb16c-0d7a-4201-87ab-0ab255e843f9">false</Internal_x0020_Confidential>
    <Externally_x0020_Confidential xmlns="d8ccb16c-0d7a-4201-87ab-0ab255e843f9">false</Externally_x0020_Confidential>
    <Review_x0020_Task_x0020_Status xmlns="d8ccb16c-0d7a-4201-87ab-0ab255e843f9">Final</Review_x0020_Task_x0020_Status>
    <VersionProperty xmlns="d8ccb16c-0d7a-4201-87ab-0ab255e843f9" xsi:nil="true"/>
    <Notes1 xmlns="d8ccb16c-0d7a-4201-87ab-0ab255e843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1BD30-FAF1-4185-A808-F1EA8E639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cb16c-0d7a-4201-87ab-0ab255e843f9"/>
    <ds:schemaRef ds:uri="http://schemas.microsoft.com/sharepoint/v3/fields"/>
    <ds:schemaRef ds:uri="513d971c-1164-4bb3-ae26-7ff9db8f5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6FC368-2354-4659-9E4D-4C2E1C9283CF}">
  <ds:schemaRefs>
    <ds:schemaRef ds:uri="http://schemas.microsoft.com/office/2006/metadata/properties"/>
    <ds:schemaRef ds:uri="http://schemas.microsoft.com/office/infopath/2007/PartnerControls"/>
    <ds:schemaRef ds:uri="513d971c-1164-4bb3-ae26-7ff9db8f5179"/>
    <ds:schemaRef ds:uri="d8ccb16c-0d7a-4201-87ab-0ab255e843f9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04270F10-AD08-47A1-B9E1-E4EC36E0B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NEG Res Win</vt:lpstr>
      <vt:lpstr>NEG Res NonWin</vt:lpstr>
      <vt:lpstr>NEG Commercial Win</vt:lpstr>
      <vt:lpstr>NEG Commercial NonWin</vt:lpstr>
      <vt:lpstr>Data =&gt;</vt:lpstr>
      <vt:lpstr>Rates</vt:lpstr>
      <vt:lpstr>NEG Residential</vt:lpstr>
      <vt:lpstr>NEG Commercial</vt:lpstr>
      <vt:lpstr>Rates!Print_Area</vt:lpstr>
      <vt:lpstr>Summary!Print_Area</vt:lpstr>
      <vt:lpstr>'NEG Commercial'!Print_Titles</vt:lpstr>
      <vt:lpstr>'NEG Commercial NonWin'!Print_Titles</vt:lpstr>
      <vt:lpstr>'NEG Commercial Win'!Print_Titles</vt:lpstr>
      <vt:lpstr>'NEG Res NonWin'!Print_Titles</vt:lpstr>
      <vt:lpstr>'NEG Res Win'!Print_Titles</vt:lpstr>
      <vt:lpstr>'NEG Residential'!Print_Titles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Grubert, Mike</dc:creator>
  <cp:lastModifiedBy>Ellis, Christina</cp:lastModifiedBy>
  <cp:lastPrinted>2021-03-28T23:02:25Z</cp:lastPrinted>
  <dcterms:created xsi:type="dcterms:W3CDTF">2020-07-28T21:55:44Z</dcterms:created>
  <dcterms:modified xsi:type="dcterms:W3CDTF">2021-03-31T17:46:29Z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0x0101006F446FD6AED4774CAB25A978CF67113A00DF60B6BA2BB1164F96413A4ABEB924D9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WorkflowChangePath">
    <vt:lpwstr>9868d380-c44d-41a3-831f-43a53449349e,6;9868d380-c44d-41a3-831f-43a53449349e,6;</vt:lpwstr>
  </property>
</Properties>
</file>