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ropbox (Glenwood)\Management Team Files\Grants\LB388\Fillmore.Co_2021\Resubmit application files\"/>
    </mc:Choice>
  </mc:AlternateContent>
  <xr:revisionPtr revIDLastSave="0" documentId="13_ncr:1_{F50072B1-B63C-42EC-8E6A-64AE2036FFF0}" xr6:coauthVersionLast="47" xr6:coauthVersionMax="47" xr10:uidLastSave="{00000000-0000-0000-0000-000000000000}"/>
  <bookViews>
    <workbookView xWindow="-120" yWindow="-120" windowWidth="38640" windowHeight="15840" xr2:uid="{E3539BB9-97E5-4FA5-9020-A601FE3D74A2}"/>
  </bookViews>
  <sheets>
    <sheet name="Sheet1" sheetId="1" r:id="rId1"/>
  </sheets>
  <definedNames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10" i="1"/>
  <c r="E13" i="1"/>
  <c r="E10" i="1"/>
  <c r="E18" i="1" l="1"/>
  <c r="E11" i="1"/>
  <c r="E12" i="1"/>
  <c r="G12" i="1" s="1"/>
  <c r="E14" i="1"/>
  <c r="G14" i="1"/>
  <c r="E15" i="1"/>
  <c r="G15" i="1"/>
  <c r="E16" i="1"/>
  <c r="E17" i="1"/>
  <c r="E19" i="1"/>
  <c r="G11" i="1" l="1"/>
  <c r="G17" i="1"/>
  <c r="G10" i="1"/>
  <c r="E22" i="1"/>
  <c r="G19" i="1"/>
  <c r="G16" i="1"/>
  <c r="G13" i="1"/>
  <c r="F22" i="1" l="1"/>
  <c r="G18" i="1"/>
  <c r="G22" i="1" s="1"/>
</calcChain>
</file>

<file path=xl/sharedStrings.xml><?xml version="1.0" encoding="utf-8"?>
<sst xmlns="http://schemas.openxmlformats.org/spreadsheetml/2006/main" count="31" uniqueCount="30">
  <si>
    <t>Totals</t>
  </si>
  <si>
    <t>buried drop cable &amp; installation</t>
  </si>
  <si>
    <t>Drop Placing</t>
  </si>
  <si>
    <t>aerial plant and drop installation</t>
  </si>
  <si>
    <t>Aerial Placing &amp; drops</t>
  </si>
  <si>
    <t>ONT &amp; intallation</t>
  </si>
  <si>
    <t>Customer Pemise Equipment</t>
  </si>
  <si>
    <t>GPON Optics</t>
  </si>
  <si>
    <t>Optical Equipment</t>
  </si>
  <si>
    <t>Cabinet transport equipment &amp; misc.</t>
  </si>
  <si>
    <t>Routing Equipment</t>
  </si>
  <si>
    <t>Cisco switches and labor</t>
  </si>
  <si>
    <t>Switching Equipment</t>
  </si>
  <si>
    <t>E7-2 and labor</t>
  </si>
  <si>
    <t>project management labor</t>
  </si>
  <si>
    <t>Constuction Management</t>
  </si>
  <si>
    <t>engineering</t>
  </si>
  <si>
    <t>OSP Engineering</t>
  </si>
  <si>
    <t>buried fiber &amp; placement</t>
  </si>
  <si>
    <t>Fiber</t>
  </si>
  <si>
    <t>Total Estimated Cost $</t>
  </si>
  <si>
    <t>Quantity</t>
  </si>
  <si>
    <t>Per Unit Cost</t>
  </si>
  <si>
    <t>Description</t>
  </si>
  <si>
    <t>Category</t>
  </si>
  <si>
    <t>Fillmore County Project</t>
  </si>
  <si>
    <t>Glenwood Telecommunications, Inc.</t>
  </si>
  <si>
    <t>Attachment H - Proposed Budget</t>
  </si>
  <si>
    <t>50% Grant Support $</t>
  </si>
  <si>
    <t>50% In-Kind/Cash Match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</si>
</sst>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44" fontId="0" fillId="0" borderId="3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44" fontId="0" fillId="0" borderId="4" xfId="1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44" fontId="0" fillId="0" borderId="5" xfId="1" applyFont="1" applyFill="1" applyBorder="1"/>
    <xf numFmtId="0" fontId="0" fillId="0" borderId="4" xfId="0" quotePrefix="1" applyBorder="1"/>
    <xf numFmtId="44" fontId="0" fillId="0" borderId="4" xfId="1" applyFont="1" applyFill="1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44" fontId="0" fillId="0" borderId="4" xfId="1" applyNumberFormat="1" applyFont="1" applyBorder="1"/>
    <xf numFmtId="44" fontId="0" fillId="0" borderId="1" xfId="1" applyFont="1" applyFill="1" applyBorder="1"/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545813</xdr:colOff>
      <xdr:row>0</xdr:row>
      <xdr:rowOff>74110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FA714B0-BE27-4133-BAF0-0C3837F119A6}"/>
            </a:ext>
          </a:extLst>
        </xdr:cNvPr>
        <xdr:cNvSpPr/>
      </xdr:nvSpPr>
      <xdr:spPr>
        <a:xfrm>
          <a:off x="4451063" y="741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1EB1-7EAE-417C-A079-884B7021B956}">
  <dimension ref="A1:G24"/>
  <sheetViews>
    <sheetView tabSelected="1" workbookViewId="0">
      <selection activeCell="E28" sqref="E28"/>
    </sheetView>
  </sheetViews>
  <sheetFormatPr defaultRowHeight="12.75" x14ac:dyDescent="0.2"/>
  <cols>
    <col min="1" max="1" width="26.5703125" customWidth="1"/>
    <col min="2" max="2" width="32" bestFit="1" customWidth="1"/>
    <col min="3" max="3" width="13.140625" customWidth="1"/>
    <col min="5" max="5" width="15.7109375" customWidth="1"/>
    <col min="6" max="6" width="13.7109375" customWidth="1"/>
    <col min="7" max="7" width="15.85546875" customWidth="1"/>
  </cols>
  <sheetData>
    <row r="1" spans="1:7" x14ac:dyDescent="0.2">
      <c r="A1" s="19" t="s">
        <v>26</v>
      </c>
    </row>
    <row r="2" spans="1:7" x14ac:dyDescent="0.2">
      <c r="A2" s="19" t="s">
        <v>25</v>
      </c>
    </row>
    <row r="3" spans="1:7" x14ac:dyDescent="0.2">
      <c r="A3" s="19" t="s">
        <v>27</v>
      </c>
    </row>
    <row r="4" spans="1:7" x14ac:dyDescent="0.2">
      <c r="A4" s="19"/>
    </row>
    <row r="5" spans="1:7" x14ac:dyDescent="0.2">
      <c r="A5" s="19"/>
    </row>
    <row r="7" spans="1:7" x14ac:dyDescent="0.2">
      <c r="C7" s="18"/>
    </row>
    <row r="8" spans="1:7" ht="13.5" thickBot="1" x14ac:dyDescent="0.25"/>
    <row r="9" spans="1:7" s="16" customFormat="1" ht="32.25" customHeight="1" thickBot="1" x14ac:dyDescent="0.25">
      <c r="A9" s="17" t="s">
        <v>24</v>
      </c>
      <c r="B9" s="17" t="s">
        <v>23</v>
      </c>
      <c r="C9" s="17" t="s">
        <v>22</v>
      </c>
      <c r="D9" s="17" t="s">
        <v>21</v>
      </c>
      <c r="E9" s="17" t="s">
        <v>20</v>
      </c>
      <c r="F9" s="17" t="s">
        <v>28</v>
      </c>
      <c r="G9" s="17" t="s">
        <v>29</v>
      </c>
    </row>
    <row r="10" spans="1:7" ht="20.100000000000001" customHeight="1" x14ac:dyDescent="0.2">
      <c r="A10" s="15" t="s">
        <v>19</v>
      </c>
      <c r="B10" s="15" t="s">
        <v>18</v>
      </c>
      <c r="C10" s="14">
        <v>4.7348485</v>
      </c>
      <c r="D10" s="13">
        <v>459700</v>
      </c>
      <c r="E10" s="10">
        <f>D10*C10-0.01+0.15</f>
        <v>2176609.9954500003</v>
      </c>
      <c r="F10" s="10">
        <f>E10*0.5</f>
        <v>1088304.9977250001</v>
      </c>
      <c r="G10" s="10">
        <f t="shared" ref="G10:G19" si="0">E10-F10</f>
        <v>1088304.9977250001</v>
      </c>
    </row>
    <row r="11" spans="1:7" ht="20.100000000000001" customHeight="1" x14ac:dyDescent="0.2">
      <c r="A11" s="9" t="s">
        <v>17</v>
      </c>
      <c r="B11" s="9" t="s">
        <v>16</v>
      </c>
      <c r="C11" s="7">
        <v>42821</v>
      </c>
      <c r="D11" s="8">
        <v>1</v>
      </c>
      <c r="E11" s="10">
        <f>D11*C11</f>
        <v>42821</v>
      </c>
      <c r="F11" s="10">
        <f t="shared" ref="F11:F19" si="1">E11*0.5</f>
        <v>21410.5</v>
      </c>
      <c r="G11" s="10">
        <f t="shared" si="0"/>
        <v>21410.5</v>
      </c>
    </row>
    <row r="12" spans="1:7" ht="20.100000000000001" customHeight="1" x14ac:dyDescent="0.2">
      <c r="A12" s="9" t="s">
        <v>15</v>
      </c>
      <c r="B12" s="9" t="s">
        <v>14</v>
      </c>
      <c r="C12" s="7">
        <v>61000</v>
      </c>
      <c r="D12" s="8">
        <v>1</v>
      </c>
      <c r="E12" s="10">
        <f>D12*C12</f>
        <v>61000</v>
      </c>
      <c r="F12" s="10">
        <f t="shared" si="1"/>
        <v>30500</v>
      </c>
      <c r="G12" s="10">
        <f t="shared" si="0"/>
        <v>30500</v>
      </c>
    </row>
    <row r="13" spans="1:7" ht="20.100000000000001" customHeight="1" x14ac:dyDescent="0.2">
      <c r="A13" s="9" t="s">
        <v>12</v>
      </c>
      <c r="B13" s="9" t="s">
        <v>13</v>
      </c>
      <c r="C13" s="7">
        <v>24928.1</v>
      </c>
      <c r="D13" s="8">
        <v>4</v>
      </c>
      <c r="E13" s="10">
        <f>D13*C13</f>
        <v>99712.4</v>
      </c>
      <c r="F13" s="10">
        <f t="shared" si="1"/>
        <v>49856.2</v>
      </c>
      <c r="G13" s="10">
        <f t="shared" si="0"/>
        <v>49856.2</v>
      </c>
    </row>
    <row r="14" spans="1:7" ht="20.100000000000001" customHeight="1" x14ac:dyDescent="0.2">
      <c r="A14" s="9" t="s">
        <v>12</v>
      </c>
      <c r="B14" s="9" t="s">
        <v>11</v>
      </c>
      <c r="C14" s="7">
        <v>4423</v>
      </c>
      <c r="D14" s="8">
        <v>8</v>
      </c>
      <c r="E14" s="10">
        <f>D14*C14</f>
        <v>35384</v>
      </c>
      <c r="F14" s="10">
        <f t="shared" si="1"/>
        <v>17692</v>
      </c>
      <c r="G14" s="10">
        <f t="shared" si="0"/>
        <v>17692</v>
      </c>
    </row>
    <row r="15" spans="1:7" ht="20.100000000000001" customHeight="1" x14ac:dyDescent="0.2">
      <c r="A15" s="9" t="s">
        <v>10</v>
      </c>
      <c r="B15" s="9" t="s">
        <v>9</v>
      </c>
      <c r="C15" s="7">
        <v>24032.25</v>
      </c>
      <c r="D15" s="8">
        <v>4</v>
      </c>
      <c r="E15" s="12">
        <f>D15*C15+2800</f>
        <v>98929</v>
      </c>
      <c r="F15" s="10">
        <f t="shared" si="1"/>
        <v>49464.5</v>
      </c>
      <c r="G15" s="10">
        <f t="shared" si="0"/>
        <v>49464.5</v>
      </c>
    </row>
    <row r="16" spans="1:7" ht="20.100000000000001" customHeight="1" x14ac:dyDescent="0.2">
      <c r="A16" s="9" t="s">
        <v>8</v>
      </c>
      <c r="B16" s="9" t="s">
        <v>7</v>
      </c>
      <c r="C16" s="7">
        <v>500</v>
      </c>
      <c r="D16" s="8">
        <v>4</v>
      </c>
      <c r="E16" s="10">
        <f>D16*C16</f>
        <v>2000</v>
      </c>
      <c r="F16" s="10">
        <f t="shared" si="1"/>
        <v>1000</v>
      </c>
      <c r="G16" s="10">
        <f t="shared" si="0"/>
        <v>1000</v>
      </c>
    </row>
    <row r="17" spans="1:7" ht="20.100000000000001" customHeight="1" x14ac:dyDescent="0.2">
      <c r="A17" s="9" t="s">
        <v>6</v>
      </c>
      <c r="B17" s="9" t="s">
        <v>5</v>
      </c>
      <c r="C17" s="7">
        <v>450</v>
      </c>
      <c r="D17" s="8">
        <v>242</v>
      </c>
      <c r="E17" s="10">
        <f>D17*C17</f>
        <v>108900</v>
      </c>
      <c r="F17" s="10">
        <f t="shared" si="1"/>
        <v>54450</v>
      </c>
      <c r="G17" s="10">
        <f t="shared" si="0"/>
        <v>54450</v>
      </c>
    </row>
    <row r="18" spans="1:7" ht="20.100000000000001" customHeight="1" x14ac:dyDescent="0.2">
      <c r="A18" s="11" t="s">
        <v>4</v>
      </c>
      <c r="B18" s="9" t="s">
        <v>3</v>
      </c>
      <c r="C18" s="20">
        <v>137029</v>
      </c>
      <c r="D18" s="8">
        <v>1</v>
      </c>
      <c r="E18" s="10">
        <f>D18*C18</f>
        <v>137029</v>
      </c>
      <c r="F18" s="10">
        <f t="shared" si="1"/>
        <v>68514.5</v>
      </c>
      <c r="G18" s="10">
        <f t="shared" si="0"/>
        <v>68514.5</v>
      </c>
    </row>
    <row r="19" spans="1:7" ht="20.100000000000001" customHeight="1" x14ac:dyDescent="0.2">
      <c r="A19" s="9" t="s">
        <v>2</v>
      </c>
      <c r="B19" s="9" t="s">
        <v>1</v>
      </c>
      <c r="C19" s="7">
        <v>750</v>
      </c>
      <c r="D19" s="22">
        <v>172</v>
      </c>
      <c r="E19" s="10">
        <f>D19*C19</f>
        <v>129000</v>
      </c>
      <c r="F19" s="10">
        <f t="shared" si="1"/>
        <v>64500</v>
      </c>
      <c r="G19" s="10">
        <f t="shared" si="0"/>
        <v>64500</v>
      </c>
    </row>
    <row r="20" spans="1:7" ht="20.100000000000001" customHeight="1" x14ac:dyDescent="0.2">
      <c r="A20" s="9"/>
      <c r="B20" s="9"/>
      <c r="C20" s="7"/>
      <c r="D20" s="8"/>
      <c r="E20" s="7"/>
      <c r="F20" s="7"/>
      <c r="G20" s="7"/>
    </row>
    <row r="21" spans="1:7" ht="20.100000000000001" customHeight="1" thickBot="1" x14ac:dyDescent="0.25">
      <c r="A21" s="6"/>
      <c r="B21" s="6"/>
      <c r="C21" s="4"/>
      <c r="D21" s="5"/>
      <c r="E21" s="4"/>
      <c r="F21" s="4"/>
      <c r="G21" s="4"/>
    </row>
    <row r="22" spans="1:7" ht="20.100000000000001" customHeight="1" thickBot="1" x14ac:dyDescent="0.25">
      <c r="A22" s="3" t="s">
        <v>0</v>
      </c>
      <c r="B22" s="2"/>
      <c r="C22" s="1"/>
      <c r="D22" s="2"/>
      <c r="E22" s="21">
        <f>SUM(E10:E21)</f>
        <v>2891385.3954500002</v>
      </c>
      <c r="F22" s="1">
        <f>SUM(F10:F21)</f>
        <v>1445692.6977250001</v>
      </c>
      <c r="G22" s="1">
        <f>SUM(G10:G21)</f>
        <v>1445692.6977250001</v>
      </c>
    </row>
    <row r="24" spans="1:7" x14ac:dyDescent="0.2">
      <c r="E24" s="18"/>
    </row>
  </sheetData>
  <pageMargins left="0.45" right="0.4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Lemke</dc:creator>
  <cp:lastModifiedBy>Carol Lemke</cp:lastModifiedBy>
  <cp:lastPrinted>2022-01-10T14:41:08Z</cp:lastPrinted>
  <dcterms:created xsi:type="dcterms:W3CDTF">2021-09-23T21:11:53Z</dcterms:created>
  <dcterms:modified xsi:type="dcterms:W3CDTF">2022-01-10T15:17:04Z</dcterms:modified>
</cp:coreProperties>
</file>